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30" activeTab="1"/>
  </bookViews>
  <sheets>
    <sheet name="PO" sheetId="3" r:id="rId1"/>
    <sheet name="CRONOGRAMA DE EXECUÇÃO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4" l="1"/>
  <c r="I16" i="4"/>
  <c r="G16" i="4"/>
  <c r="E16" i="4"/>
  <c r="G7" i="4"/>
  <c r="G9" i="4"/>
  <c r="K9" i="4"/>
  <c r="K7" i="4"/>
  <c r="I7" i="4"/>
  <c r="C16" i="4"/>
  <c r="C10" i="4"/>
  <c r="E10" i="4" s="1"/>
  <c r="C9" i="4"/>
  <c r="C8" i="4"/>
  <c r="E8" i="4" s="1"/>
  <c r="C7" i="4"/>
  <c r="E7" i="4" s="1"/>
  <c r="B10" i="4"/>
  <c r="B9" i="4"/>
  <c r="B8" i="4"/>
  <c r="B7" i="4"/>
  <c r="B2" i="4"/>
  <c r="G8" i="4" l="1"/>
  <c r="E9" i="4"/>
  <c r="I9" i="4"/>
  <c r="I78" i="3" l="1"/>
  <c r="I76" i="3"/>
  <c r="I75" i="3"/>
  <c r="I74" i="3"/>
  <c r="I72" i="3"/>
  <c r="I71" i="3"/>
  <c r="I70" i="3"/>
  <c r="I69" i="3"/>
  <c r="I68" i="3"/>
  <c r="I67" i="3"/>
  <c r="I66" i="3"/>
  <c r="I65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8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J78" i="3" l="1"/>
  <c r="J77" i="3" s="1"/>
  <c r="J75" i="3"/>
  <c r="J76" i="3"/>
  <c r="J74" i="3"/>
  <c r="J67" i="3"/>
  <c r="J68" i="3"/>
  <c r="J69" i="3"/>
  <c r="J70" i="3"/>
  <c r="J71" i="3"/>
  <c r="J72" i="3"/>
  <c r="J66" i="3"/>
  <c r="J65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22" i="3"/>
  <c r="J21" i="3"/>
  <c r="J14" i="3"/>
  <c r="J15" i="3"/>
  <c r="J16" i="3"/>
  <c r="J17" i="3"/>
  <c r="J18" i="3"/>
  <c r="J19" i="3"/>
  <c r="J20" i="3"/>
  <c r="J13" i="3"/>
  <c r="J12" i="3"/>
  <c r="J73" i="3" l="1"/>
  <c r="J64" i="3"/>
  <c r="J11" i="3"/>
  <c r="F10" i="3" l="1"/>
</calcChain>
</file>

<file path=xl/sharedStrings.xml><?xml version="1.0" encoding="utf-8"?>
<sst xmlns="http://schemas.openxmlformats.org/spreadsheetml/2006/main" count="455" uniqueCount="204">
  <si>
    <t>Item</t>
  </si>
  <si>
    <t>Fonte</t>
  </si>
  <si>
    <t>Código</t>
  </si>
  <si>
    <t>Descrição</t>
  </si>
  <si>
    <t>Unidade</t>
  </si>
  <si>
    <t>Quantidade</t>
  </si>
  <si>
    <t>Custo Unitário (sem BDI) (R$)</t>
  </si>
  <si>
    <t>BDI (%)</t>
  </si>
  <si>
    <t>Preço Unitário (com BDI) (R$)</t>
  </si>
  <si>
    <t>Preço Total (R$)</t>
  </si>
  <si>
    <t>DRENAGEM CAMPO CARAVAGGIO</t>
  </si>
  <si>
    <t>1.1.</t>
  </si>
  <si>
    <t>IRRIGAÇÃO</t>
  </si>
  <si>
    <t>-</t>
  </si>
  <si>
    <t>1.2.</t>
  </si>
  <si>
    <t>DRENAGEM</t>
  </si>
  <si>
    <t>1.3.</t>
  </si>
  <si>
    <t>IMPLANTAÇÃO DO GRAMADO</t>
  </si>
  <si>
    <t>1.4.</t>
  </si>
  <si>
    <t>MOVIMENTAÇÃO DO SOLO</t>
  </si>
  <si>
    <r>
      <rPr>
        <sz val="8"/>
        <rFont val="Calibri"/>
        <family val="1"/>
      </rPr>
      <t>↓</t>
    </r>
  </si>
  <si>
    <r>
      <rPr>
        <sz val="8"/>
        <rFont val="Arial MT"/>
        <family val="2"/>
      </rPr>
      <t>1.1.1.</t>
    </r>
  </si>
  <si>
    <r>
      <rPr>
        <sz val="8"/>
        <rFont val="Arial MT"/>
        <family val="2"/>
      </rPr>
      <t>SINAPI-I</t>
    </r>
  </si>
  <si>
    <r>
      <rPr>
        <sz val="8"/>
        <rFont val="Arial MT"/>
        <family val="2"/>
      </rPr>
      <t>UN</t>
    </r>
  </si>
  <si>
    <r>
      <rPr>
        <sz val="8"/>
        <rFont val="Arial MT"/>
        <family val="2"/>
      </rPr>
      <t>BDI 1</t>
    </r>
  </si>
  <si>
    <r>
      <rPr>
        <sz val="8"/>
        <rFont val="Calibri"/>
        <family val="1"/>
      </rPr>
      <t>RA</t>
    </r>
  </si>
  <si>
    <r>
      <rPr>
        <sz val="8"/>
        <rFont val="Arial MT"/>
        <family val="2"/>
      </rPr>
      <t>1.1.2.</t>
    </r>
  </si>
  <si>
    <r>
      <rPr>
        <sz val="8"/>
        <rFont val="Arial MT"/>
        <family val="2"/>
      </rPr>
      <t>ADESIVO PLASTICO PARA PVC, FRASCO COM *850* GR</t>
    </r>
  </si>
  <si>
    <r>
      <rPr>
        <sz val="8"/>
        <rFont val="Arial MT"/>
        <family val="2"/>
      </rPr>
      <t>1.1.3.</t>
    </r>
  </si>
  <si>
    <r>
      <rPr>
        <sz val="8"/>
        <rFont val="Arial MT"/>
        <family val="2"/>
      </rPr>
      <t>Cotação</t>
    </r>
  </si>
  <si>
    <r>
      <rPr>
        <sz val="8"/>
        <rFont val="Arial MT"/>
        <family val="2"/>
      </rPr>
      <t>COT-01</t>
    </r>
  </si>
  <si>
    <r>
      <rPr>
        <sz val="8"/>
        <rFont val="Arial MT"/>
        <family val="2"/>
      </rPr>
      <t>BOMBA THEBE P15/3 6CV TRIFASICA 3 ESTAGIO (11600196107)</t>
    </r>
  </si>
  <si>
    <r>
      <rPr>
        <sz val="8"/>
        <rFont val="Arial MT"/>
        <family val="2"/>
      </rPr>
      <t>UND</t>
    </r>
  </si>
  <si>
    <r>
      <rPr>
        <sz val="8"/>
        <rFont val="Arial MT"/>
        <family val="2"/>
      </rPr>
      <t>1.1.4.</t>
    </r>
  </si>
  <si>
    <r>
      <rPr>
        <sz val="8"/>
        <rFont val="Arial MT"/>
        <family val="2"/>
      </rPr>
      <t>1.1.5.</t>
    </r>
  </si>
  <si>
    <r>
      <rPr>
        <sz val="8"/>
        <rFont val="Arial MT"/>
        <family val="2"/>
      </rPr>
      <t>1.1.6.</t>
    </r>
  </si>
  <si>
    <r>
      <rPr>
        <sz val="8"/>
        <rFont val="Arial MT"/>
        <family val="2"/>
      </rPr>
      <t>1.1.7.</t>
    </r>
  </si>
  <si>
    <r>
      <rPr>
        <sz val="8"/>
        <rFont val="Arial MT"/>
        <family val="2"/>
      </rPr>
      <t>COT-02</t>
    </r>
  </si>
  <si>
    <r>
      <rPr>
        <sz val="8"/>
        <rFont val="Arial MT"/>
        <family val="2"/>
      </rPr>
      <t>BUCHA RED. SOLDÁVEL LONGA 110 X 60</t>
    </r>
  </si>
  <si>
    <r>
      <rPr>
        <sz val="8"/>
        <rFont val="Arial MT"/>
        <family val="2"/>
      </rPr>
      <t>1.1.8.</t>
    </r>
  </si>
  <si>
    <r>
      <rPr>
        <sz val="8"/>
        <rFont val="Arial MT"/>
        <family val="2"/>
      </rPr>
      <t>1.1.9.</t>
    </r>
  </si>
  <si>
    <r>
      <rPr>
        <sz val="8"/>
        <rFont val="Arial MT"/>
        <family val="2"/>
      </rPr>
      <t>COT-03</t>
    </r>
  </si>
  <si>
    <r>
      <rPr>
        <sz val="8"/>
        <rFont val="Arial MT"/>
        <family val="2"/>
      </rPr>
      <t>CURVA FERRO MACHO/MACHO 3 X 1.1/2</t>
    </r>
  </si>
  <si>
    <r>
      <rPr>
        <sz val="8"/>
        <rFont val="Arial MT"/>
        <family val="2"/>
      </rPr>
      <t>1.1.10.</t>
    </r>
  </si>
  <si>
    <r>
      <rPr>
        <sz val="8"/>
        <rFont val="Arial MT"/>
        <family val="2"/>
      </rPr>
      <t>SINAPI</t>
    </r>
  </si>
  <si>
    <r>
      <rPr>
        <sz val="8"/>
        <rFont val="Arial MT"/>
        <family val="2"/>
      </rPr>
      <t>M</t>
    </r>
  </si>
  <si>
    <r>
      <rPr>
        <sz val="8"/>
        <rFont val="Arial MT"/>
        <family val="2"/>
      </rPr>
      <t>1.1.11.</t>
    </r>
  </si>
  <si>
    <r>
      <rPr>
        <sz val="8"/>
        <rFont val="Arial MT"/>
        <family val="2"/>
      </rPr>
      <t>1.1.12.</t>
    </r>
  </si>
  <si>
    <r>
      <rPr>
        <sz val="8"/>
        <rFont val="Arial MT"/>
        <family val="2"/>
      </rPr>
      <t>1.1.13.</t>
    </r>
  </si>
  <si>
    <r>
      <rPr>
        <sz val="8"/>
        <rFont val="Arial MT"/>
        <family val="2"/>
      </rPr>
      <t>FITA VEDA ROSCA EM ROLOS DE 18 MM X 50 M (L X C)</t>
    </r>
  </si>
  <si>
    <r>
      <rPr>
        <sz val="8"/>
        <rFont val="Arial MT"/>
        <family val="2"/>
      </rPr>
      <t>1.1.14.</t>
    </r>
  </si>
  <si>
    <r>
      <rPr>
        <sz val="8"/>
        <rFont val="Arial MT"/>
        <family val="2"/>
      </rPr>
      <t>1.1.15.</t>
    </r>
  </si>
  <si>
    <r>
      <rPr>
        <sz val="8"/>
        <rFont val="Arial MT"/>
        <family val="2"/>
      </rPr>
      <t>1.1.16.</t>
    </r>
  </si>
  <si>
    <r>
      <rPr>
        <sz val="8"/>
        <rFont val="Arial MT"/>
        <family val="2"/>
      </rPr>
      <t>COT-04</t>
    </r>
  </si>
  <si>
    <r>
      <rPr>
        <sz val="8"/>
        <rFont val="Arial MT"/>
        <family val="2"/>
      </rPr>
      <t>IRRIG - ADAPT. SOLD. CURTO 75 X 3 (2060412V)</t>
    </r>
  </si>
  <si>
    <r>
      <rPr>
        <sz val="8"/>
        <rFont val="Arial MT"/>
        <family val="2"/>
      </rPr>
      <t>1.1.17.</t>
    </r>
  </si>
  <si>
    <r>
      <rPr>
        <sz val="8"/>
        <rFont val="Arial MT"/>
        <family val="2"/>
      </rPr>
      <t>1.1.18.</t>
    </r>
  </si>
  <si>
    <r>
      <rPr>
        <sz val="8"/>
        <rFont val="Arial MT"/>
        <family val="2"/>
      </rPr>
      <t>1.1.19.</t>
    </r>
  </si>
  <si>
    <r>
      <rPr>
        <sz val="8"/>
        <rFont val="Arial MT"/>
        <family val="2"/>
      </rPr>
      <t>1.1.20.</t>
    </r>
  </si>
  <si>
    <r>
      <rPr>
        <sz val="8"/>
        <rFont val="Arial MT"/>
        <family val="2"/>
      </rPr>
      <t>1.1.21.</t>
    </r>
  </si>
  <si>
    <r>
      <rPr>
        <sz val="8"/>
        <rFont val="Arial MT"/>
        <family val="2"/>
      </rPr>
      <t>1.1.22.</t>
    </r>
  </si>
  <si>
    <r>
      <rPr>
        <sz val="8"/>
        <rFont val="Arial MT"/>
        <family val="2"/>
      </rPr>
      <t>LUVA PVC SOLDAVEL, 32 MM, PARA AGUA FRIA PREDIAL</t>
    </r>
  </si>
  <si>
    <r>
      <rPr>
        <sz val="8"/>
        <rFont val="Arial MT"/>
        <family val="2"/>
      </rPr>
      <t>1.1.23.</t>
    </r>
  </si>
  <si>
    <r>
      <rPr>
        <sz val="8"/>
        <rFont val="Arial MT"/>
        <family val="2"/>
      </rPr>
      <t>LUVA PVC SOLDAVEL, 50 MM, PARA AGUA FRIA PREDIAL</t>
    </r>
  </si>
  <si>
    <r>
      <rPr>
        <sz val="8"/>
        <rFont val="Arial MT"/>
        <family val="2"/>
      </rPr>
      <t>1.1.24.</t>
    </r>
  </si>
  <si>
    <r>
      <rPr>
        <sz val="8"/>
        <rFont val="Arial MT"/>
        <family val="2"/>
      </rPr>
      <t>LUVA PVC SOLDAVEL, 75 MM, PARA AGUA FRIA PREDIAL</t>
    </r>
  </si>
  <si>
    <r>
      <rPr>
        <sz val="8"/>
        <rFont val="Arial MT"/>
        <family val="2"/>
      </rPr>
      <t>1.1.25.</t>
    </r>
  </si>
  <si>
    <r>
      <rPr>
        <sz val="8"/>
        <rFont val="Arial MT"/>
        <family val="2"/>
      </rPr>
      <t>1.1.26.</t>
    </r>
  </si>
  <si>
    <r>
      <rPr>
        <sz val="8"/>
        <rFont val="Arial MT"/>
        <family val="2"/>
      </rPr>
      <t>COT-05</t>
    </r>
  </si>
  <si>
    <r>
      <rPr>
        <sz val="8"/>
        <rFont val="Arial MT"/>
        <family val="2"/>
      </rPr>
      <t>IRRIG - TEE C/ROSCA DERIVAÇÃO 50MM X 1" - 2090622</t>
    </r>
  </si>
  <si>
    <r>
      <rPr>
        <sz val="8"/>
        <rFont val="Arial MT"/>
        <family val="2"/>
      </rPr>
      <t>1.1.27.</t>
    </r>
  </si>
  <si>
    <r>
      <rPr>
        <sz val="8"/>
        <rFont val="Arial MT"/>
        <family val="2"/>
      </rPr>
      <t>COT-06</t>
    </r>
  </si>
  <si>
    <r>
      <rPr>
        <sz val="8"/>
        <rFont val="Arial MT"/>
        <family val="2"/>
      </rPr>
      <t>IRRIG - TEE C/ ROSCA DERIVAÇÃO 75MM X 1.1/2"</t>
    </r>
  </si>
  <si>
    <r>
      <rPr>
        <sz val="8"/>
        <rFont val="Arial MT"/>
        <family val="2"/>
      </rPr>
      <t>1.1.28.</t>
    </r>
  </si>
  <si>
    <r>
      <rPr>
        <sz val="8"/>
        <rFont val="Arial MT"/>
        <family val="2"/>
      </rPr>
      <t>1.1.29.</t>
    </r>
  </si>
  <si>
    <r>
      <rPr>
        <sz val="8"/>
        <rFont val="Arial MT"/>
        <family val="2"/>
      </rPr>
      <t>1.1.30.</t>
    </r>
  </si>
  <si>
    <r>
      <rPr>
        <sz val="8"/>
        <rFont val="Arial MT"/>
        <family val="2"/>
      </rPr>
      <t>1.1.31.</t>
    </r>
  </si>
  <si>
    <r>
      <rPr>
        <sz val="8"/>
        <rFont val="Arial MT"/>
        <family val="2"/>
      </rPr>
      <t>TUBO PVC, SOLDAVEL, DE 32 MM, AGUA FRIA (NBR-5648)</t>
    </r>
  </si>
  <si>
    <r>
      <rPr>
        <sz val="8"/>
        <rFont val="Arial MT"/>
        <family val="2"/>
      </rPr>
      <t>1.1.32.</t>
    </r>
  </si>
  <si>
    <r>
      <rPr>
        <sz val="8"/>
        <rFont val="Arial MT"/>
        <family val="2"/>
      </rPr>
      <t>TUBO PVC, SOLDAVEL, DE 50 MM, AGUA FRIA (NBR-5648)</t>
    </r>
  </si>
  <si>
    <r>
      <rPr>
        <sz val="8"/>
        <rFont val="Arial MT"/>
        <family val="2"/>
      </rPr>
      <t>1.1.33.</t>
    </r>
  </si>
  <si>
    <r>
      <rPr>
        <sz val="8"/>
        <rFont val="Arial MT"/>
        <family val="2"/>
      </rPr>
      <t>TUBO PVC, SOLDAVEL, DE 75 MM, AGUA FRIA (NBR-5648)</t>
    </r>
  </si>
  <si>
    <r>
      <rPr>
        <sz val="8"/>
        <rFont val="Arial MT"/>
        <family val="2"/>
      </rPr>
      <t>1.1.34.</t>
    </r>
  </si>
  <si>
    <r>
      <rPr>
        <sz val="8"/>
        <rFont val="Arial MT"/>
        <family val="2"/>
      </rPr>
      <t>LIXA EM FOLHA PARA FERRO, NUMERO 150</t>
    </r>
  </si>
  <si>
    <r>
      <rPr>
        <sz val="8"/>
        <rFont val="Arial MT"/>
        <family val="2"/>
      </rPr>
      <t>1.1.35.</t>
    </r>
  </si>
  <si>
    <r>
      <rPr>
        <sz val="8"/>
        <rFont val="Arial MT"/>
        <family val="2"/>
      </rPr>
      <t>1.1.36.</t>
    </r>
  </si>
  <si>
    <r>
      <rPr>
        <sz val="8"/>
        <rFont val="Arial MT"/>
        <family val="2"/>
      </rPr>
      <t>1.1.37.</t>
    </r>
  </si>
  <si>
    <r>
      <rPr>
        <sz val="8"/>
        <rFont val="Arial MT"/>
        <family val="2"/>
      </rPr>
      <t>NIPLE DE FERRO GALVANIZADO, COM ROSCA BSP, DE 3"</t>
    </r>
  </si>
  <si>
    <r>
      <rPr>
        <sz val="8"/>
        <rFont val="Arial MT"/>
        <family val="2"/>
      </rPr>
      <t>1.1.38.</t>
    </r>
  </si>
  <si>
    <r>
      <rPr>
        <sz val="8"/>
        <rFont val="Arial MT"/>
        <family val="2"/>
      </rPr>
      <t>COT-07</t>
    </r>
  </si>
  <si>
    <r>
      <rPr>
        <sz val="8"/>
        <rFont val="Arial MT"/>
        <family val="2"/>
      </rPr>
      <t>RAIN BIRD ASPERSOR ROTOR REG. FALCON 6504 FC SS</t>
    </r>
  </si>
  <si>
    <r>
      <rPr>
        <sz val="8"/>
        <rFont val="Arial MT"/>
        <family val="2"/>
      </rPr>
      <t>1.1.39.</t>
    </r>
  </si>
  <si>
    <r>
      <rPr>
        <sz val="8"/>
        <rFont val="Arial MT"/>
        <family val="2"/>
      </rPr>
      <t>COT-08</t>
    </r>
  </si>
  <si>
    <r>
      <rPr>
        <sz val="8"/>
        <rFont val="Arial MT"/>
        <family val="2"/>
      </rPr>
      <t>RAIN BIRD CAIXA P/VALVULA SOLENOIDE 10 PVB10RND A</t>
    </r>
  </si>
  <si>
    <r>
      <rPr>
        <sz val="8"/>
        <rFont val="Arial MT"/>
        <family val="2"/>
      </rPr>
      <t>1.1.40.</t>
    </r>
  </si>
  <si>
    <r>
      <rPr>
        <sz val="8"/>
        <rFont val="Arial MT"/>
        <family val="2"/>
      </rPr>
      <t>COT-09</t>
    </r>
  </si>
  <si>
    <r>
      <rPr>
        <sz val="8"/>
        <rFont val="Arial MT"/>
        <family val="2"/>
      </rPr>
      <t>RAIN BIRD CONEC. BLIND. P/ CABOS ATE 14 AWG SPLICE</t>
    </r>
  </si>
  <si>
    <r>
      <rPr>
        <sz val="8"/>
        <rFont val="Arial MT"/>
        <family val="2"/>
      </rPr>
      <t>1.1.41.</t>
    </r>
  </si>
  <si>
    <r>
      <rPr>
        <sz val="8"/>
        <rFont val="Arial MT"/>
        <family val="2"/>
      </rPr>
      <t>COT-10</t>
    </r>
  </si>
  <si>
    <r>
      <rPr>
        <sz val="8"/>
        <rFont val="Arial MT"/>
        <family val="2"/>
      </rPr>
      <t>RAIN BIRD CONEC. CABOS ELETRICOS IMPERMEAVEL - 94</t>
    </r>
  </si>
  <si>
    <r>
      <rPr>
        <sz val="8"/>
        <rFont val="Arial MT"/>
        <family val="2"/>
      </rPr>
      <t>PC</t>
    </r>
  </si>
  <si>
    <r>
      <rPr>
        <sz val="8"/>
        <rFont val="Arial MT"/>
        <family val="2"/>
      </rPr>
      <t>1.1.42.</t>
    </r>
  </si>
  <si>
    <r>
      <rPr>
        <sz val="8"/>
        <rFont val="Arial MT"/>
        <family val="2"/>
      </rPr>
      <t>COT-11</t>
    </r>
  </si>
  <si>
    <r>
      <rPr>
        <sz val="8"/>
        <rFont val="Arial MT"/>
        <family val="2"/>
      </rPr>
      <t>RAIN BIRD CONTROLADOR P/ IRR. 8 EST.-TM2 220V -</t>
    </r>
  </si>
  <si>
    <r>
      <rPr>
        <sz val="8"/>
        <rFont val="Arial MT"/>
        <family val="2"/>
      </rPr>
      <t>1.1.43.</t>
    </r>
  </si>
  <si>
    <r>
      <rPr>
        <sz val="8"/>
        <rFont val="Arial MT"/>
        <family val="2"/>
      </rPr>
      <t>COT-12</t>
    </r>
  </si>
  <si>
    <r>
      <rPr>
        <sz val="8"/>
        <rFont val="Arial MT"/>
        <family val="2"/>
      </rPr>
      <t>RAIN BIRD MODULO LINK WIFI - 8171</t>
    </r>
  </si>
  <si>
    <r>
      <rPr>
        <sz val="8"/>
        <rFont val="Arial MT"/>
        <family val="2"/>
      </rPr>
      <t>1.1.44.</t>
    </r>
  </si>
  <si>
    <r>
      <rPr>
        <sz val="8"/>
        <rFont val="Arial MT"/>
        <family val="2"/>
      </rPr>
      <t>COT-13</t>
    </r>
  </si>
  <si>
    <r>
      <rPr>
        <sz val="8"/>
        <rFont val="Arial MT"/>
        <family val="2"/>
      </rPr>
      <t>RAIN BIRD SENSOR DE CHUVA RSD-BEZ 24V-7971</t>
    </r>
  </si>
  <si>
    <r>
      <rPr>
        <sz val="8"/>
        <rFont val="Arial MT"/>
        <family val="2"/>
      </rPr>
      <t>1.1.45.</t>
    </r>
  </si>
  <si>
    <r>
      <rPr>
        <sz val="8"/>
        <rFont val="Arial MT"/>
        <family val="2"/>
      </rPr>
      <t>COT-14</t>
    </r>
  </si>
  <si>
    <r>
      <rPr>
        <sz val="8"/>
        <rFont val="Arial MT"/>
        <family val="2"/>
      </rPr>
      <t>RAIN BIRD SWING JOINT 1" M X 1" M NPT 30,5 CM</t>
    </r>
  </si>
  <si>
    <r>
      <rPr>
        <sz val="8"/>
        <rFont val="Arial MT"/>
        <family val="2"/>
      </rPr>
      <t>1.1.46.</t>
    </r>
  </si>
  <si>
    <r>
      <rPr>
        <sz val="8"/>
        <rFont val="Arial MT"/>
        <family val="2"/>
      </rPr>
      <t>COT-15</t>
    </r>
  </si>
  <si>
    <r>
      <rPr>
        <sz val="8"/>
        <rFont val="Arial MT"/>
        <family val="2"/>
      </rPr>
      <t>RAIN BIRD VALVULA P/IRRIGAÇÃO 150-PGA 1.1/2 - 7712</t>
    </r>
  </si>
  <si>
    <r>
      <rPr>
        <sz val="8"/>
        <rFont val="Arial MT"/>
        <family val="2"/>
      </rPr>
      <t>1.1.47.</t>
    </r>
  </si>
  <si>
    <r>
      <rPr>
        <sz val="8"/>
        <rFont val="Arial MT"/>
        <family val="2"/>
      </rPr>
      <t>COT-16</t>
    </r>
  </si>
  <si>
    <r>
      <rPr>
        <sz val="8"/>
        <rFont val="Arial MT"/>
        <family val="2"/>
      </rPr>
      <t>REGISTRO ESFERA SOLDAVEL 110M</t>
    </r>
  </si>
  <si>
    <r>
      <rPr>
        <sz val="8"/>
        <rFont val="Arial MT"/>
        <family val="2"/>
      </rPr>
      <t>1.1.48.</t>
    </r>
  </si>
  <si>
    <r>
      <rPr>
        <sz val="8"/>
        <rFont val="Arial MT"/>
        <family val="2"/>
      </rPr>
      <t>REGISTRO GAVETA BRUTO EM LATAO FORJADO, BITOLA 3 " (REF 1509)</t>
    </r>
  </si>
  <si>
    <r>
      <rPr>
        <sz val="8"/>
        <rFont val="Arial MT"/>
        <family val="2"/>
      </rPr>
      <t>1.1.49.</t>
    </r>
  </si>
  <si>
    <r>
      <rPr>
        <sz val="8"/>
        <rFont val="Arial MT"/>
        <family val="2"/>
      </rPr>
      <t>TUBO PVC, SOLDAVEL, DE 110 MM, AGUA FRIA (NBR-5648)</t>
    </r>
  </si>
  <si>
    <r>
      <rPr>
        <sz val="8"/>
        <rFont val="Arial MT"/>
        <family val="2"/>
      </rPr>
      <t>1.1.50.</t>
    </r>
  </si>
  <si>
    <r>
      <rPr>
        <sz val="8"/>
        <rFont val="Arial MT"/>
        <family val="2"/>
      </rPr>
      <t>1.1.51.</t>
    </r>
  </si>
  <si>
    <r>
      <rPr>
        <sz val="8"/>
        <rFont val="Arial MT"/>
        <family val="2"/>
      </rPr>
      <t>UNIAO PVC, SOLDAVEL, 110 MM,  PARA AGUA FRIA PREDIAL</t>
    </r>
  </si>
  <si>
    <r>
      <rPr>
        <sz val="8"/>
        <rFont val="Arial MT"/>
        <family val="2"/>
      </rPr>
      <t>1.1.52.</t>
    </r>
  </si>
  <si>
    <r>
      <rPr>
        <sz val="8"/>
        <rFont val="Arial MT"/>
        <family val="2"/>
      </rPr>
      <t>ESCAVAÇÃO MECANIZADA DE VALA COM PROFUNDIDADE ATÉ 1,5 M (MÉDIA MONTANTE E JUSANTE/UMA COMPOSIÇÃO POR TRECHO), RETROESCAV. (0,26 M3), LARGURA DE 0,8 M A 1,5 M, EM SOLO DE 1A CATEGORIA, LOCAIS COM BAIXO NÍVEL DE INTERFERÊNCIA. AF_02/2021</t>
    </r>
  </si>
  <si>
    <r>
      <rPr>
        <sz val="8"/>
        <rFont val="Arial MT"/>
        <family val="2"/>
      </rPr>
      <t>M3</t>
    </r>
  </si>
  <si>
    <r>
      <rPr>
        <sz val="8"/>
        <rFont val="Arial MT"/>
        <family val="2"/>
      </rPr>
      <t>1.2.1.</t>
    </r>
  </si>
  <si>
    <r>
      <rPr>
        <sz val="8"/>
        <rFont val="Arial MT"/>
        <family val="2"/>
      </rPr>
      <t>1.2.2.</t>
    </r>
  </si>
  <si>
    <r>
      <rPr>
        <sz val="8"/>
        <rFont val="Arial MT"/>
        <family val="2"/>
      </rPr>
      <t>1.2.3.</t>
    </r>
  </si>
  <si>
    <r>
      <rPr>
        <sz val="8"/>
        <rFont val="Arial MT"/>
        <family val="2"/>
      </rPr>
      <t>1.2.4.</t>
    </r>
  </si>
  <si>
    <r>
      <rPr>
        <sz val="8"/>
        <rFont val="Arial MT"/>
        <family val="2"/>
      </rPr>
      <t>1.2.5.</t>
    </r>
  </si>
  <si>
    <r>
      <rPr>
        <sz val="8"/>
        <rFont val="Arial MT"/>
        <family val="2"/>
      </rPr>
      <t>1.2.6.</t>
    </r>
  </si>
  <si>
    <r>
      <rPr>
        <sz val="8"/>
        <rFont val="Arial MT"/>
        <family val="2"/>
      </rPr>
      <t>M2</t>
    </r>
  </si>
  <si>
    <r>
      <rPr>
        <sz val="8"/>
        <rFont val="Arial MT"/>
        <family val="2"/>
      </rPr>
      <t>1.2.7.</t>
    </r>
  </si>
  <si>
    <r>
      <rPr>
        <sz val="8"/>
        <rFont val="Arial MT"/>
        <family val="2"/>
      </rPr>
      <t>PEDRA BRITADA N. 1 (9,5 a 19 MM) POSTO PEDREIRA/FORNECEDOR, SEM
FRETE</t>
    </r>
  </si>
  <si>
    <r>
      <rPr>
        <sz val="8"/>
        <rFont val="Arial MT"/>
        <family val="2"/>
      </rPr>
      <t>1.2.8.</t>
    </r>
  </si>
  <si>
    <r>
      <rPr>
        <sz val="8"/>
        <rFont val="Arial MT"/>
        <family val="2"/>
      </rPr>
      <t>AREIA MEDIA - POSTO JAZIDA/FORNECEDOR (RETIRADO NA JAZIDA, SEM
TRANSPORTE)</t>
    </r>
  </si>
  <si>
    <r>
      <rPr>
        <sz val="8"/>
        <rFont val="Arial MT"/>
        <family val="2"/>
      </rPr>
      <t>1.3.1.</t>
    </r>
  </si>
  <si>
    <r>
      <rPr>
        <sz val="8"/>
        <rFont val="Arial MT"/>
        <family val="2"/>
      </rPr>
      <t>1.3.2.</t>
    </r>
  </si>
  <si>
    <r>
      <rPr>
        <sz val="8"/>
        <rFont val="Arial MT"/>
        <family val="2"/>
      </rPr>
      <t>1.3.4.</t>
    </r>
  </si>
  <si>
    <r>
      <rPr>
        <sz val="8"/>
        <rFont val="Arial MT"/>
        <family val="2"/>
      </rPr>
      <t>COT-17</t>
    </r>
  </si>
  <si>
    <r>
      <rPr>
        <sz val="8"/>
        <rFont val="Arial MT"/>
        <family val="2"/>
      </rPr>
      <t>1.4.1.</t>
    </r>
  </si>
  <si>
    <r>
      <rPr>
        <sz val="8"/>
        <rFont val="Arial MT"/>
        <family val="2"/>
      </rPr>
      <t>ESCAVAÇÃO VERTICAL PARA INFRAESTRUTURA, COM CARGA, DESCARGA E TRANSPORTE DE SOLO DE 1ª CATEGORIA, COM ESCAVADEIRA HIDRÁULICA (CAÇAMBA: 0,8 M³ / 111HP), FROTA DE 6 CAMINHÕES BASCULANTES DE 14 M³, DMT DE 3 KM E VELOCIDADE MÉDIA
20 KM/H. AF_05/2020</t>
    </r>
  </si>
  <si>
    <t>ADAPTADOR PVC SOLDAVEL CURTO COM BOLSA E ROSCA, 50 MM X1 1/2", PARA AGUA FRIA</t>
  </si>
  <si>
    <t>FITA ISOLANTE ADESIVA ANTICHAMA, USO ATE 750 V, EM ROLO DE 19 MMX 20 M</t>
  </si>
  <si>
    <t>ADAPTADOR PVC SOLDAVEL, COM FLANGES LIVRES, 110 MM X 4", PARA CAIXA D' AGUA</t>
  </si>
  <si>
    <t>BUCHA DE REDUCAO DE PVC, SOLDAVEL, LONGA, COM 60 X 50 MM, PARA AGUA FRIA PREDIAL</t>
  </si>
  <si>
    <t>BUCHA DE REDUCAO DE FERRO GALVANIZADO, COM ROSCA BSP, DE 1/2" X 1/4"</t>
  </si>
  <si>
    <t>BUCHA DE REDUCAO DE FERRO GALVANIZADO, COM ROSCA BSP, DE 1" X 1/2"</t>
  </si>
  <si>
    <t>BUCHA DE REDUCAO DE FERRO GALVANIZADO, COM ROSCA BSP, DE 1/2" X 1"</t>
  </si>
  <si>
    <t>BUCHA DE REDUCAO DE PVC, SOLDAVEL, LONGA, COM 50 X 32 MM, PARA AGUA FRIA PREDIAL</t>
  </si>
  <si>
    <t>BUCHA DE REDUCAO DE PVC, SOLDAVEL, LONGA, COM 75 X 50 MM, PARA AGUA FRIA PREDIAL</t>
  </si>
  <si>
    <t>CURVA DE PVC 45 GRAUS, SOLDAVEL, 75 MM, COR MARROM, PARA AGUA FRIA PREDIAL</t>
  </si>
  <si>
    <t>CURVA DE PVC 90 GRAUS, SOLDAVEL, 75 MM, COR MARROM, PARA AGUA FRIA PREDIAL</t>
  </si>
  <si>
    <t>JOELHO, PVC SOLDAVEL, 45 GRAUS, 32 MM, COR MARROM, PARA AGUA FRIA PREDIAL</t>
  </si>
  <si>
    <t>REGISTRO DE ESFERA, PVC, COM VOLANTE, VS, SOLDAVEL, DN 50 MM, COM CORPO DIVIDIDO</t>
  </si>
  <si>
    <t>TE SOLDAVEL, PVC, 90 GRAUS, 75 MM, PARA AGUA FRIA PREDIAL (NBR 5648)</t>
  </si>
  <si>
    <t>TE DE REDUCAO, PVC, SOLDAVEL, 90 GRAUS, 50 MM X 32 MM, PARA AGUA FRIA PREDIAL</t>
  </si>
  <si>
    <t>TE DE REDUCAO, PVC, SOLDAVEL, 90 GRAUS, 75 MM X 50 MM, PARA AGUA FRIA PREDIAL</t>
  </si>
  <si>
    <t>MANÔMETRO 0 A 200 PSI (0 A 14 KGF/CM2), D = 50MM - FORNECIMENTO E INSTALAÇÃO. AF_10/2020</t>
  </si>
  <si>
    <t>SOLUCAO PREPARADORA / LIMPADORA PARA PVC, FRASCO COM 1000 CM3</t>
  </si>
  <si>
    <t>UNIAO DE FERRO GALVANIZADO, COM ROSCA BSP, COM ASSENTO
PLANO, DE 3"</t>
  </si>
  <si>
    <t>AREIA MEDIA - POSTO JAZIDA/FORNECEDOR (RETIRADO NA JAZIDA, SEM TRANSPORTE)</t>
  </si>
  <si>
    <t>PEDRA BRITADA N. 1 (9,5 a 19 MM) POSTO PEDREIRA/FORNECEDOR, SEM FRETE</t>
  </si>
  <si>
    <t>GEOTEXTIL NAO TECIDO AGULHADO DE FILAMENTOS CONTINUOS 100% POLIESTER, RESITENCIA A TRACAO = 21 KN/M</t>
  </si>
  <si>
    <t>TUBO PVC, RIGIDO, CORRUGADO, PERFURADO DN 100 MM, PARA
DRENAGEM, SISTEMA IRRIGACAO</t>
  </si>
  <si>
    <t xml:space="preserve">DRENAGEM PLUVIAL COM VALAS DE INFILTRAÇÃO E IRRIGAÇÃO E PLANTIO DE GRAMA BERMUDA NO CAMPO CARAVAGGIO                                                                                                                                                    </t>
  </si>
  <si>
    <t>ELETRODUTO FLEXÍVEL CORRUGADO, PEAD, DN 63 (2"), PARA REDE ENTERRADA DE DISTRIBUIÇÃO DE ENERGIA ELÉTRICA - FORNECIMENTO E INSTALAÇÃO. AF_12/2021</t>
  </si>
  <si>
    <t>CABO MULTIPOLAR DE COBRE, FLEXIVEL, CLASSE 4 OU 5, ISOLACAO EM HEPR, COBERTURA EM PVC-ST2, ANTICHAMA BWF-B, 0,6/1 KV, 3 CONDUTORES DE 2,5 MM2</t>
  </si>
  <si>
    <r>
      <rPr>
        <b/>
        <sz val="8"/>
        <rFont val="Arial"/>
        <family val="2"/>
      </rPr>
      <t xml:space="preserve">Nº OPERAÇÃO
</t>
    </r>
    <r>
      <rPr>
        <sz val="8"/>
        <rFont val="Arial"/>
        <family val="2"/>
      </rPr>
      <t>0</t>
    </r>
  </si>
  <si>
    <r>
      <rPr>
        <b/>
        <sz val="8"/>
        <rFont val="Arial"/>
        <family val="2"/>
      </rPr>
      <t xml:space="preserve">Nº SICONV
</t>
    </r>
    <r>
      <rPr>
        <sz val="8"/>
        <rFont val="Arial"/>
        <family val="2"/>
      </rPr>
      <t>0</t>
    </r>
  </si>
  <si>
    <r>
      <rPr>
        <b/>
        <sz val="8"/>
        <rFont val="Arial"/>
        <family val="2"/>
      </rPr>
      <t xml:space="preserve">PROPONENTE / TOMADOR
</t>
    </r>
    <r>
      <rPr>
        <sz val="8"/>
        <rFont val="Arial"/>
        <family val="2"/>
      </rPr>
      <t>PREFEITURA MUNICIPAL DE NOVA VENEZA</t>
    </r>
  </si>
  <si>
    <r>
      <rPr>
        <b/>
        <sz val="8"/>
        <rFont val="Arial"/>
        <family val="2"/>
      </rPr>
      <t xml:space="preserve">APELIDO DO EMPREENDIMENTO
</t>
    </r>
    <r>
      <rPr>
        <sz val="8"/>
        <rFont val="Arial"/>
        <family val="2"/>
      </rPr>
      <t>DRENAGEM PLUVIAL COM VALAS DE INFILTRAÇÃO E IRRIGAÇÃO E PLANTIO DE GRAMA</t>
    </r>
  </si>
  <si>
    <r>
      <rPr>
        <b/>
        <sz val="8"/>
        <rFont val="Arial"/>
        <family val="2"/>
      </rPr>
      <t xml:space="preserve">LOCALIDADE SINAPI
</t>
    </r>
    <r>
      <rPr>
        <sz val="8"/>
        <rFont val="Arial"/>
        <family val="2"/>
      </rPr>
      <t>FLORIANOPOLIS</t>
    </r>
  </si>
  <si>
    <r>
      <rPr>
        <b/>
        <sz val="8"/>
        <rFont val="Arial"/>
        <family val="2"/>
      </rPr>
      <t xml:space="preserve">DATA BASE
</t>
    </r>
    <r>
      <rPr>
        <sz val="8"/>
        <rFont val="Arial"/>
        <family val="2"/>
      </rPr>
      <t>08-23 (N DES.)</t>
    </r>
  </si>
  <si>
    <r>
      <rPr>
        <b/>
        <sz val="8"/>
        <rFont val="Arial"/>
        <family val="2"/>
      </rPr>
      <t xml:space="preserve">DESCRIÇÃO DO LOTE
</t>
    </r>
    <r>
      <rPr>
        <sz val="8"/>
        <rFont val="Arial"/>
        <family val="2"/>
      </rPr>
      <t>DRENAGEM PLUVIAL COM VALAS DE INFILTRAÇÃO E IRRIGAÇÃO E</t>
    </r>
  </si>
  <si>
    <r>
      <rPr>
        <b/>
        <sz val="8"/>
        <rFont val="Arial"/>
        <family val="2"/>
      </rPr>
      <t xml:space="preserve">MUNICÍPIO / UF
</t>
    </r>
    <r>
      <rPr>
        <sz val="8"/>
        <rFont val="Arial"/>
        <family val="2"/>
      </rPr>
      <t>NOVA VENEZA</t>
    </r>
  </si>
  <si>
    <r>
      <rPr>
        <b/>
        <sz val="8"/>
        <rFont val="Arial"/>
        <family val="2"/>
      </rPr>
      <t xml:space="preserve">BDI 1
</t>
    </r>
    <r>
      <rPr>
        <sz val="8"/>
        <rFont val="Arial"/>
        <family val="2"/>
      </rPr>
      <t>24,03%</t>
    </r>
  </si>
  <si>
    <r>
      <rPr>
        <b/>
        <sz val="8"/>
        <rFont val="Arial"/>
        <family val="2"/>
      </rPr>
      <t xml:space="preserve">BDI 2
</t>
    </r>
    <r>
      <rPr>
        <sz val="8"/>
        <rFont val="Arial"/>
        <family val="2"/>
      </rPr>
      <t>0,00%</t>
    </r>
  </si>
  <si>
    <r>
      <rPr>
        <b/>
        <sz val="8"/>
        <rFont val="Arial"/>
        <family val="2"/>
      </rPr>
      <t xml:space="preserve">BDI 3
</t>
    </r>
    <r>
      <rPr>
        <sz val="8"/>
        <rFont val="Arial"/>
        <family val="2"/>
      </rPr>
      <t>0,00%</t>
    </r>
  </si>
  <si>
    <t>PREFEITURA MUNICIPAL DE NOVA VENEZA</t>
  </si>
  <si>
    <t xml:space="preserve">GRAMA BERMUDA TIFWAY 419 ou BERMUDA CELEBRATION </t>
  </si>
  <si>
    <t>ASSENTAMENTO DE TUBO DE CONCRETO PARA REDES COLETORAS DE ÁGUAS PLUVIAIS, DIÂMETRO DE 250 MM, JUNTA RÍGIDA, INSTALADO EM LOCAL COM BAIXO NÍVEL DE INTERFERÊNCIAS (NÃO INCLUI
FORNECIMENTO). AF_12/2015</t>
  </si>
  <si>
    <t>TUBO DE CONCRETO SIMPLES PARA AGUAS PLUVIAIS, CLASSE PS1, COM ENCAIXE MACHO E FEMEA, DIAMETRO NOMINAL DE 250 MM</t>
  </si>
  <si>
    <t>RESERVATORIO HORIZONTAL DE POLIESTER REFORÇADO COM FIBRA DE VIDRO DE 30000 LITROS</t>
  </si>
  <si>
    <t>CRONOGRAMA FÍSICO</t>
  </si>
  <si>
    <t>OBRA</t>
  </si>
  <si>
    <t>LOCAL</t>
  </si>
  <si>
    <t>ÍTEM</t>
  </si>
  <si>
    <t>SERVIÇO</t>
  </si>
  <si>
    <t>VALOR R$</t>
  </si>
  <si>
    <t>MÊS 01</t>
  </si>
  <si>
    <t>MÊS 02</t>
  </si>
  <si>
    <t>MÊS 03</t>
  </si>
  <si>
    <t>MÊS 04</t>
  </si>
  <si>
    <t>1</t>
  </si>
  <si>
    <t>2</t>
  </si>
  <si>
    <t>3</t>
  </si>
  <si>
    <t>4</t>
  </si>
  <si>
    <t>CARAVAGGIO</t>
  </si>
  <si>
    <t>VALOR 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</si>
</sst>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"/>
    <numFmt numFmtId="165" formatCode="&quot;R$&quot;\ #,##0.00;\-&quot;R$&quot;\ #,##0.00"/>
  </numFmts>
  <fonts count="15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name val="Calibri"/>
      <family val="2"/>
    </font>
    <font>
      <sz val="8"/>
      <name val="Calibri"/>
      <family val="1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sz val="8"/>
      <name val="Arial MT"/>
    </font>
    <font>
      <sz val="8"/>
      <name val="Arial MT"/>
      <family val="2"/>
    </font>
    <font>
      <sz val="8"/>
      <color rgb="FF000000"/>
      <name val="Arial MT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20"/>
      <color rgb="FF000000"/>
      <name val="Times New Roman"/>
      <family val="1"/>
    </font>
    <font>
      <sz val="10"/>
      <color rgb="FF000000"/>
      <name val="Times New Roman"/>
      <charset val="204"/>
    </font>
  </fonts>
  <fills count="10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969696"/>
      </patternFill>
    </fill>
    <fill>
      <patternFill patternType="solid">
        <fgColor rgb="FFC0C0C0"/>
      </patternFill>
    </fill>
    <fill>
      <patternFill patternType="solid">
        <fgColor rgb="FFCCCCFF"/>
      </patternFill>
    </fill>
    <fill>
      <patternFill patternType="solid">
        <fgColor rgb="FFFFFF9A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2" fillId="0" borderId="0" applyBorder="0" applyProtection="0"/>
    <xf numFmtId="43" fontId="14" fillId="0" borderId="0" applyFont="0" applyFill="0" applyBorder="0" applyAlignment="0" applyProtection="0"/>
  </cellStyleXfs>
  <cellXfs count="84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wrapText="1"/>
    </xf>
    <xf numFmtId="4" fontId="4" fillId="4" borderId="2" xfId="0" applyNumberFormat="1" applyFont="1" applyFill="1" applyBorder="1" applyAlignment="1">
      <alignment horizontal="center" vertical="top" shrinkToFit="1"/>
    </xf>
    <xf numFmtId="0" fontId="6" fillId="0" borderId="2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1" fontId="8" fillId="6" borderId="2" xfId="0" applyNumberFormat="1" applyFont="1" applyFill="1" applyBorder="1" applyAlignment="1">
      <alignment horizontal="center" vertical="top" shrinkToFit="1"/>
    </xf>
    <xf numFmtId="0" fontId="6" fillId="6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2" fontId="8" fillId="6" borderId="2" xfId="0" applyNumberFormat="1" applyFont="1" applyFill="1" applyBorder="1" applyAlignment="1">
      <alignment horizontal="right" vertical="top" shrinkToFit="1"/>
    </xf>
    <xf numFmtId="4" fontId="8" fillId="6" borderId="2" xfId="0" applyNumberFormat="1" applyFont="1" applyFill="1" applyBorder="1" applyAlignment="1">
      <alignment horizontal="right" vertical="top" shrinkToFit="1"/>
    </xf>
    <xf numFmtId="2" fontId="8" fillId="6" borderId="2" xfId="0" applyNumberFormat="1" applyFont="1" applyFill="1" applyBorder="1" applyAlignment="1">
      <alignment horizontal="right" vertical="center" shrinkToFit="1"/>
    </xf>
    <xf numFmtId="0" fontId="5" fillId="4" borderId="2" xfId="0" applyFont="1" applyFill="1" applyBorder="1" applyAlignment="1">
      <alignment horizontal="right" wrapText="1"/>
    </xf>
    <xf numFmtId="2" fontId="8" fillId="0" borderId="2" xfId="0" applyNumberFormat="1" applyFont="1" applyBorder="1" applyAlignment="1">
      <alignment horizontal="right" vertical="top" shrinkToFit="1"/>
    </xf>
    <xf numFmtId="2" fontId="8" fillId="0" borderId="2" xfId="0" applyNumberFormat="1" applyFont="1" applyBorder="1" applyAlignment="1">
      <alignment horizontal="right" vertical="center" shrinkToFit="1"/>
    </xf>
    <xf numFmtId="4" fontId="8" fillId="0" borderId="2" xfId="0" applyNumberFormat="1" applyFont="1" applyBorder="1" applyAlignment="1">
      <alignment horizontal="right" vertical="top" shrinkToFit="1"/>
    </xf>
    <xf numFmtId="4" fontId="8" fillId="0" borderId="2" xfId="0" applyNumberFormat="1" applyFont="1" applyBorder="1" applyAlignment="1">
      <alignment horizontal="right" vertical="center" shrinkToFit="1"/>
    </xf>
    <xf numFmtId="9" fontId="0" fillId="0" borderId="0" xfId="1" applyFont="1" applyFill="1" applyBorder="1" applyAlignment="1">
      <alignment horizontal="left" vertical="top"/>
    </xf>
    <xf numFmtId="10" fontId="10" fillId="7" borderId="2" xfId="2" applyNumberFormat="1" applyFont="1" applyFill="1" applyBorder="1" applyAlignment="1" applyProtection="1">
      <alignment vertical="center"/>
    </xf>
    <xf numFmtId="4" fontId="4" fillId="4" borderId="2" xfId="0" applyNumberFormat="1" applyFont="1" applyFill="1" applyBorder="1" applyAlignment="1">
      <alignment horizontal="right" vertical="center" shrinkToFi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4" fontId="4" fillId="3" borderId="2" xfId="0" applyNumberFormat="1" applyFont="1" applyFill="1" applyBorder="1" applyAlignment="1">
      <alignment horizontal="center" vertical="top" shrinkToFit="1"/>
    </xf>
    <xf numFmtId="0" fontId="1" fillId="3" borderId="2" xfId="0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right" vertical="top" shrinkToFit="1"/>
    </xf>
    <xf numFmtId="4" fontId="4" fillId="3" borderId="6" xfId="0" applyNumberFormat="1" applyFont="1" applyFill="1" applyBorder="1" applyAlignment="1">
      <alignment horizontal="right" vertical="top" shrinkToFit="1"/>
    </xf>
    <xf numFmtId="4" fontId="4" fillId="3" borderId="7" xfId="0" applyNumberFormat="1" applyFont="1" applyFill="1" applyBorder="1" applyAlignment="1">
      <alignment horizontal="right" vertical="top" shrinkToFit="1"/>
    </xf>
    <xf numFmtId="0" fontId="13" fillId="0" borderId="0" xfId="0" applyFont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9" borderId="0" xfId="0" applyFill="1" applyBorder="1" applyAlignment="1"/>
    <xf numFmtId="0" fontId="0" fillId="0" borderId="0" xfId="0" applyBorder="1"/>
    <xf numFmtId="39" fontId="0" fillId="0" borderId="0" xfId="0" applyNumberFormat="1" applyBorder="1" applyAlignment="1"/>
    <xf numFmtId="39" fontId="0" fillId="0" borderId="0" xfId="0" applyNumberFormat="1" applyBorder="1"/>
    <xf numFmtId="43" fontId="0" fillId="0" borderId="0" xfId="3" applyFont="1" applyBorder="1"/>
    <xf numFmtId="0" fontId="0" fillId="0" borderId="0" xfId="0" applyBorder="1" applyAlignment="1">
      <alignment horizontal="left" vertical="top"/>
    </xf>
    <xf numFmtId="0" fontId="0" fillId="8" borderId="0" xfId="0" applyFill="1" applyBorder="1" applyAlignment="1">
      <alignment horizontal="center"/>
    </xf>
    <xf numFmtId="43" fontId="0" fillId="8" borderId="0" xfId="3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0" fontId="0" fillId="0" borderId="0" xfId="3" applyNumberFormat="1" applyFont="1" applyBorder="1"/>
    <xf numFmtId="165" fontId="0" fillId="0" borderId="0" xfId="3" applyNumberFormat="1" applyFont="1" applyBorder="1"/>
    <xf numFmtId="10" fontId="0" fillId="0" borderId="0" xfId="0" applyNumberFormat="1" applyBorder="1"/>
    <xf numFmtId="0" fontId="0" fillId="0" borderId="11" xfId="0" applyBorder="1"/>
    <xf numFmtId="39" fontId="0" fillId="0" borderId="12" xfId="0" applyNumberFormat="1" applyBorder="1" applyAlignment="1"/>
    <xf numFmtId="0" fontId="0" fillId="0" borderId="13" xfId="0" applyBorder="1"/>
    <xf numFmtId="39" fontId="0" fillId="0" borderId="14" xfId="0" applyNumberFormat="1" applyBorder="1"/>
    <xf numFmtId="43" fontId="0" fillId="0" borderId="14" xfId="3" applyFont="1" applyBorder="1"/>
    <xf numFmtId="0" fontId="0" fillId="0" borderId="14" xfId="0" applyBorder="1"/>
    <xf numFmtId="0" fontId="0" fillId="0" borderId="8" xfId="0" applyBorder="1"/>
    <xf numFmtId="0" fontId="0" fillId="0" borderId="9" xfId="0" applyBorder="1"/>
    <xf numFmtId="43" fontId="0" fillId="0" borderId="9" xfId="3" applyFont="1" applyBorder="1"/>
    <xf numFmtId="0" fontId="0" fillId="8" borderId="11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0" fontId="0" fillId="0" borderId="14" xfId="0" applyNumberFormat="1" applyBorder="1"/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3" fontId="0" fillId="8" borderId="12" xfId="3" applyFont="1" applyFill="1" applyBorder="1" applyAlignment="1">
      <alignment horizontal="center"/>
    </xf>
    <xf numFmtId="43" fontId="0" fillId="0" borderId="12" xfId="3" applyFont="1" applyBorder="1"/>
    <xf numFmtId="43" fontId="0" fillId="0" borderId="15" xfId="0" applyNumberFormat="1" applyBorder="1" applyAlignment="1">
      <alignment horizontal="left" vertical="top"/>
    </xf>
    <xf numFmtId="43" fontId="0" fillId="0" borderId="0" xfId="0" applyNumberFormat="1" applyBorder="1" applyAlignment="1">
      <alignment horizontal="left" vertical="top"/>
    </xf>
  </cellXfs>
  <cellStyles count="4">
    <cellStyle name="Ênfase3 14" xfId="2"/>
    <cellStyle name="Normal" xfId="0" builtinId="0"/>
    <cellStyle name="Porcentagem" xfId="1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9525</xdr:rowOff>
    </xdr:from>
    <xdr:to>
      <xdr:col>1</xdr:col>
      <xdr:colOff>409575</xdr:colOff>
      <xdr:row>2</xdr:row>
      <xdr:rowOff>314325</xdr:rowOff>
    </xdr:to>
    <xdr:pic>
      <xdr:nvPicPr>
        <xdr:cNvPr id="2" name="Imagem 1" descr="logo nova venez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525"/>
          <a:ext cx="942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zoomScaleNormal="100" workbookViewId="0">
      <selection activeCell="O10" sqref="O10"/>
    </sheetView>
  </sheetViews>
  <sheetFormatPr defaultRowHeight="12.75"/>
  <cols>
    <col min="1" max="1" width="16.83203125" customWidth="1"/>
    <col min="2" max="2" width="13.33203125" customWidth="1"/>
    <col min="3" max="3" width="17.1640625" customWidth="1"/>
    <col min="4" max="4" width="56.83203125" style="1" customWidth="1"/>
    <col min="5" max="5" width="9.33203125" customWidth="1"/>
    <col min="6" max="6" width="12.6640625" customWidth="1"/>
    <col min="7" max="7" width="16.5" customWidth="1"/>
    <col min="8" max="8" width="8.83203125" customWidth="1"/>
    <col min="9" max="9" width="13.83203125" customWidth="1"/>
    <col min="10" max="10" width="13.5" customWidth="1"/>
    <col min="11" max="11" width="5.1640625" customWidth="1"/>
  </cols>
  <sheetData>
    <row r="1" spans="1:11" ht="23.1" customHeight="1"/>
    <row r="2" spans="1:11" ht="33" customHeight="1">
      <c r="C2" s="42" t="s">
        <v>183</v>
      </c>
      <c r="D2" s="42"/>
      <c r="E2" s="42"/>
      <c r="F2" s="42"/>
      <c r="G2" s="42"/>
      <c r="H2" s="42"/>
      <c r="I2" s="42"/>
      <c r="J2" s="42"/>
    </row>
    <row r="3" spans="1:11" ht="28.5" customHeight="1"/>
    <row r="4" spans="1:11" ht="25.5" customHeight="1">
      <c r="A4" s="22" t="s">
        <v>172</v>
      </c>
      <c r="B4" s="22" t="s">
        <v>173</v>
      </c>
      <c r="C4" s="46" t="s">
        <v>174</v>
      </c>
      <c r="D4" s="46"/>
      <c r="E4" s="46" t="s">
        <v>175</v>
      </c>
      <c r="F4" s="46"/>
      <c r="G4" s="46"/>
      <c r="H4" s="46"/>
      <c r="I4" s="46"/>
      <c r="J4" s="46"/>
    </row>
    <row r="5" spans="1:11" ht="32.25" customHeight="1">
      <c r="A5" s="23" t="s">
        <v>176</v>
      </c>
      <c r="B5" s="35" t="s">
        <v>177</v>
      </c>
      <c r="C5" s="43" t="s">
        <v>178</v>
      </c>
      <c r="D5" s="44"/>
      <c r="E5" s="44"/>
      <c r="F5" s="45"/>
      <c r="G5" s="36" t="s">
        <v>179</v>
      </c>
      <c r="H5" s="23" t="s">
        <v>180</v>
      </c>
      <c r="I5" s="23" t="s">
        <v>181</v>
      </c>
      <c r="J5" s="23" t="s">
        <v>182</v>
      </c>
    </row>
    <row r="6" spans="1:11" ht="15.75" customHeight="1"/>
    <row r="7" spans="1:11" ht="18.75" customHeight="1"/>
    <row r="8" spans="1:11" ht="12" customHeight="1">
      <c r="A8" s="2" t="s">
        <v>0</v>
      </c>
      <c r="B8" s="2" t="s">
        <v>1</v>
      </c>
      <c r="C8" s="2" t="s">
        <v>2</v>
      </c>
      <c r="D8" s="17" t="s">
        <v>3</v>
      </c>
      <c r="E8" s="2" t="s">
        <v>4</v>
      </c>
      <c r="F8" s="2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47" t="s">
        <v>20</v>
      </c>
    </row>
    <row r="9" spans="1:11" ht="28.5" customHeight="1">
      <c r="A9" s="48" t="s">
        <v>169</v>
      </c>
      <c r="B9" s="48"/>
      <c r="C9" s="48"/>
      <c r="D9" s="48"/>
      <c r="E9" s="48"/>
      <c r="F9" s="48"/>
      <c r="G9" s="48"/>
      <c r="H9" s="48"/>
      <c r="I9" s="48"/>
      <c r="J9" s="48"/>
      <c r="K9" s="47"/>
    </row>
    <row r="10" spans="1:11" ht="27.75" customHeight="1">
      <c r="A10" s="37">
        <v>1</v>
      </c>
      <c r="B10" s="37"/>
      <c r="C10" s="38" t="s">
        <v>10</v>
      </c>
      <c r="D10" s="38"/>
      <c r="E10" s="38"/>
      <c r="F10" s="39">
        <f>J11+J64+J73+J77</f>
        <v>1115647.0677999998</v>
      </c>
      <c r="G10" s="40"/>
      <c r="H10" s="40"/>
      <c r="I10" s="40"/>
      <c r="J10" s="40"/>
      <c r="K10" s="41"/>
    </row>
    <row r="11" spans="1:11" ht="15" customHeight="1">
      <c r="A11" s="4" t="s">
        <v>11</v>
      </c>
      <c r="B11" s="5"/>
      <c r="C11" s="5"/>
      <c r="D11" s="18" t="s">
        <v>12</v>
      </c>
      <c r="E11" s="5"/>
      <c r="F11" s="5"/>
      <c r="G11" s="5"/>
      <c r="H11" s="33">
        <v>0.24030000000000001</v>
      </c>
      <c r="I11" s="4" t="s">
        <v>13</v>
      </c>
      <c r="J11" s="6">
        <f>SUM(J12:J63)</f>
        <v>72422.731999999975</v>
      </c>
      <c r="K11" s="5"/>
    </row>
    <row r="12" spans="1:11" ht="25.5" customHeight="1">
      <c r="A12" s="7" t="s">
        <v>21</v>
      </c>
      <c r="B12" s="8" t="s">
        <v>22</v>
      </c>
      <c r="C12" s="9">
        <v>112</v>
      </c>
      <c r="D12" s="21" t="s">
        <v>146</v>
      </c>
      <c r="E12" s="10" t="s">
        <v>23</v>
      </c>
      <c r="F12" s="28">
        <v>1</v>
      </c>
      <c r="G12" s="24">
        <v>4.59</v>
      </c>
      <c r="H12" s="8" t="s">
        <v>24</v>
      </c>
      <c r="I12" s="29">
        <f>TRUNC((G12*(H11+1)),2)</f>
        <v>5.69</v>
      </c>
      <c r="J12" s="29">
        <f>I12*F12</f>
        <v>5.69</v>
      </c>
      <c r="K12" s="11" t="s">
        <v>25</v>
      </c>
    </row>
    <row r="13" spans="1:11" ht="23.25" customHeight="1">
      <c r="A13" s="7" t="s">
        <v>26</v>
      </c>
      <c r="B13" s="8" t="s">
        <v>22</v>
      </c>
      <c r="C13" s="9">
        <v>122</v>
      </c>
      <c r="D13" s="20" t="s">
        <v>27</v>
      </c>
      <c r="E13" s="10" t="s">
        <v>23</v>
      </c>
      <c r="F13" s="28">
        <v>5</v>
      </c>
      <c r="G13" s="24">
        <v>69.25</v>
      </c>
      <c r="H13" s="8" t="s">
        <v>24</v>
      </c>
      <c r="I13" s="29">
        <f>TRUNC((G13*(H11+1)),2)</f>
        <v>85.89</v>
      </c>
      <c r="J13" s="29">
        <f>I13*F13</f>
        <v>429.45</v>
      </c>
      <c r="K13" s="11" t="s">
        <v>25</v>
      </c>
    </row>
    <row r="14" spans="1:11" ht="25.35" customHeight="1">
      <c r="A14" s="7" t="s">
        <v>28</v>
      </c>
      <c r="B14" s="8" t="s">
        <v>29</v>
      </c>
      <c r="C14" s="10" t="s">
        <v>30</v>
      </c>
      <c r="D14" s="20" t="s">
        <v>31</v>
      </c>
      <c r="E14" s="10" t="s">
        <v>32</v>
      </c>
      <c r="F14" s="28">
        <v>1</v>
      </c>
      <c r="G14" s="25">
        <v>9600</v>
      </c>
      <c r="H14" s="8" t="s">
        <v>24</v>
      </c>
      <c r="I14" s="29">
        <f>TRUNC((G14*(H11+1)),2)</f>
        <v>11906.88</v>
      </c>
      <c r="J14" s="29">
        <f t="shared" ref="J14:J20" si="0">I14*F14</f>
        <v>11906.88</v>
      </c>
      <c r="K14" s="11" t="s">
        <v>25</v>
      </c>
    </row>
    <row r="15" spans="1:11" ht="25.35" customHeight="1">
      <c r="A15" s="7" t="s">
        <v>33</v>
      </c>
      <c r="B15" s="8" t="s">
        <v>22</v>
      </c>
      <c r="C15" s="9">
        <v>791</v>
      </c>
      <c r="D15" s="21" t="s">
        <v>152</v>
      </c>
      <c r="E15" s="10" t="s">
        <v>23</v>
      </c>
      <c r="F15" s="28">
        <v>7</v>
      </c>
      <c r="G15" s="24">
        <v>23.11</v>
      </c>
      <c r="H15" s="8" t="s">
        <v>24</v>
      </c>
      <c r="I15" s="29">
        <f>TRUNC((G15*(H11+1)),2)</f>
        <v>28.66</v>
      </c>
      <c r="J15" s="29">
        <f t="shared" si="0"/>
        <v>200.62</v>
      </c>
      <c r="K15" s="11" t="s">
        <v>25</v>
      </c>
    </row>
    <row r="16" spans="1:11" ht="36" customHeight="1">
      <c r="A16" s="7" t="s">
        <v>34</v>
      </c>
      <c r="B16" s="8" t="s">
        <v>22</v>
      </c>
      <c r="C16" s="9">
        <v>764</v>
      </c>
      <c r="D16" s="21" t="s">
        <v>151</v>
      </c>
      <c r="E16" s="10" t="s">
        <v>23</v>
      </c>
      <c r="F16" s="28">
        <v>1</v>
      </c>
      <c r="G16" s="24">
        <v>11.17</v>
      </c>
      <c r="H16" s="8" t="s">
        <v>24</v>
      </c>
      <c r="I16" s="29">
        <f>TRUNC((G16*(H11+1)),2)</f>
        <v>13.85</v>
      </c>
      <c r="J16" s="29">
        <f t="shared" si="0"/>
        <v>13.85</v>
      </c>
      <c r="K16" s="11" t="s">
        <v>25</v>
      </c>
    </row>
    <row r="17" spans="1:11" ht="13.5" customHeight="1">
      <c r="A17" s="7" t="s">
        <v>35</v>
      </c>
      <c r="B17" s="8" t="s">
        <v>22</v>
      </c>
      <c r="C17" s="9">
        <v>770</v>
      </c>
      <c r="D17" s="21" t="s">
        <v>150</v>
      </c>
      <c r="E17" s="10" t="s">
        <v>23</v>
      </c>
      <c r="F17" s="28">
        <v>1</v>
      </c>
      <c r="G17" s="24">
        <v>6.4</v>
      </c>
      <c r="H17" s="8" t="s">
        <v>24</v>
      </c>
      <c r="I17" s="29">
        <f>TRUNC((G17*(H11+1)),2)</f>
        <v>7.93</v>
      </c>
      <c r="J17" s="29">
        <f t="shared" si="0"/>
        <v>7.93</v>
      </c>
      <c r="K17" s="11" t="s">
        <v>25</v>
      </c>
    </row>
    <row r="18" spans="1:11" ht="39.75" customHeight="1">
      <c r="A18" s="7" t="s">
        <v>36</v>
      </c>
      <c r="B18" s="8" t="s">
        <v>29</v>
      </c>
      <c r="C18" s="10" t="s">
        <v>37</v>
      </c>
      <c r="D18" s="20" t="s">
        <v>38</v>
      </c>
      <c r="E18" s="10" t="s">
        <v>32</v>
      </c>
      <c r="F18" s="28">
        <v>1</v>
      </c>
      <c r="G18" s="24">
        <v>66</v>
      </c>
      <c r="H18" s="8" t="s">
        <v>24</v>
      </c>
      <c r="I18" s="29">
        <f>TRUNC((G18*(H11+1)),2)</f>
        <v>81.849999999999994</v>
      </c>
      <c r="J18" s="29">
        <f t="shared" si="0"/>
        <v>81.849999999999994</v>
      </c>
      <c r="K18" s="11" t="s">
        <v>25</v>
      </c>
    </row>
    <row r="19" spans="1:11" ht="39.75" customHeight="1">
      <c r="A19" s="7" t="s">
        <v>39</v>
      </c>
      <c r="B19" s="8" t="s">
        <v>22</v>
      </c>
      <c r="C19" s="9">
        <v>822</v>
      </c>
      <c r="D19" s="21" t="s">
        <v>149</v>
      </c>
      <c r="E19" s="10" t="s">
        <v>23</v>
      </c>
      <c r="F19" s="28">
        <v>1</v>
      </c>
      <c r="G19" s="24">
        <v>16.97</v>
      </c>
      <c r="H19" s="8" t="s">
        <v>24</v>
      </c>
      <c r="I19" s="29">
        <f>TRUNC((G19*(H11+1)),2)</f>
        <v>21.04</v>
      </c>
      <c r="J19" s="29">
        <f t="shared" si="0"/>
        <v>21.04</v>
      </c>
      <c r="K19" s="11" t="s">
        <v>25</v>
      </c>
    </row>
    <row r="20" spans="1:11" ht="28.5" customHeight="1">
      <c r="A20" s="7" t="s">
        <v>40</v>
      </c>
      <c r="B20" s="8" t="s">
        <v>29</v>
      </c>
      <c r="C20" s="10" t="s">
        <v>41</v>
      </c>
      <c r="D20" s="20" t="s">
        <v>42</v>
      </c>
      <c r="E20" s="10" t="s">
        <v>32</v>
      </c>
      <c r="F20" s="28">
        <v>1</v>
      </c>
      <c r="G20" s="24">
        <v>155</v>
      </c>
      <c r="H20" s="8" t="s">
        <v>24</v>
      </c>
      <c r="I20" s="29">
        <f>TRUNC((G20*(H11+1)),2)</f>
        <v>192.24</v>
      </c>
      <c r="J20" s="29">
        <f t="shared" si="0"/>
        <v>192.24</v>
      </c>
      <c r="K20" s="11" t="s">
        <v>25</v>
      </c>
    </row>
    <row r="21" spans="1:11" ht="24.75" customHeight="1">
      <c r="A21" s="12" t="s">
        <v>43</v>
      </c>
      <c r="B21" s="13" t="s">
        <v>44</v>
      </c>
      <c r="C21" s="14">
        <v>97668</v>
      </c>
      <c r="D21" s="21" t="s">
        <v>170</v>
      </c>
      <c r="E21" s="15" t="s">
        <v>45</v>
      </c>
      <c r="F21" s="29">
        <v>75</v>
      </c>
      <c r="G21" s="26">
        <v>12.35</v>
      </c>
      <c r="H21" s="13" t="s">
        <v>24</v>
      </c>
      <c r="I21" s="29">
        <f>TRUNC((G21*(H11+1)),2)</f>
        <v>15.31</v>
      </c>
      <c r="J21" s="29">
        <f>I21*F21</f>
        <v>1148.25</v>
      </c>
      <c r="K21" s="16" t="s">
        <v>25</v>
      </c>
    </row>
    <row r="22" spans="1:11" ht="26.25" customHeight="1">
      <c r="A22" s="12" t="s">
        <v>46</v>
      </c>
      <c r="B22" s="13" t="s">
        <v>22</v>
      </c>
      <c r="C22" s="14">
        <v>39258</v>
      </c>
      <c r="D22" s="21" t="s">
        <v>171</v>
      </c>
      <c r="E22" s="15" t="s">
        <v>45</v>
      </c>
      <c r="F22" s="29">
        <v>610</v>
      </c>
      <c r="G22" s="26">
        <v>7.32</v>
      </c>
      <c r="H22" s="13" t="s">
        <v>24</v>
      </c>
      <c r="I22" s="29">
        <f>TRUNC((G22*(H11+1)),2)</f>
        <v>9.07</v>
      </c>
      <c r="J22" s="29">
        <f t="shared" ref="J22:J63" si="1">I22*F22</f>
        <v>5532.7</v>
      </c>
      <c r="K22" s="16" t="s">
        <v>25</v>
      </c>
    </row>
    <row r="23" spans="1:11" ht="30" customHeight="1">
      <c r="A23" s="7" t="s">
        <v>47</v>
      </c>
      <c r="B23" s="8" t="s">
        <v>22</v>
      </c>
      <c r="C23" s="9">
        <v>20111</v>
      </c>
      <c r="D23" s="21" t="s">
        <v>147</v>
      </c>
      <c r="E23" s="10" t="s">
        <v>23</v>
      </c>
      <c r="F23" s="28">
        <v>1</v>
      </c>
      <c r="G23" s="24">
        <v>11.9</v>
      </c>
      <c r="H23" s="8" t="s">
        <v>24</v>
      </c>
      <c r="I23" s="29">
        <f>TRUNC((G23*(H11+1)),2)</f>
        <v>14.75</v>
      </c>
      <c r="J23" s="29">
        <f t="shared" si="1"/>
        <v>14.75</v>
      </c>
      <c r="K23" s="11" t="s">
        <v>25</v>
      </c>
    </row>
    <row r="24" spans="1:11" ht="32.25" customHeight="1">
      <c r="A24" s="7" t="s">
        <v>48</v>
      </c>
      <c r="B24" s="8" t="s">
        <v>22</v>
      </c>
      <c r="C24" s="9">
        <v>3148</v>
      </c>
      <c r="D24" s="20" t="s">
        <v>49</v>
      </c>
      <c r="E24" s="10" t="s">
        <v>23</v>
      </c>
      <c r="F24" s="28">
        <v>10</v>
      </c>
      <c r="G24" s="24">
        <v>15.49</v>
      </c>
      <c r="H24" s="8" t="s">
        <v>24</v>
      </c>
      <c r="I24" s="29">
        <f>TRUNC((G24*(H11+1)),2)</f>
        <v>19.21</v>
      </c>
      <c r="J24" s="29">
        <f t="shared" si="1"/>
        <v>192.10000000000002</v>
      </c>
      <c r="K24" s="11" t="s">
        <v>25</v>
      </c>
    </row>
    <row r="25" spans="1:11" ht="27.75" customHeight="1">
      <c r="A25" s="7" t="s">
        <v>50</v>
      </c>
      <c r="B25" s="8" t="s">
        <v>22</v>
      </c>
      <c r="C25" s="9">
        <v>75</v>
      </c>
      <c r="D25" s="21" t="s">
        <v>148</v>
      </c>
      <c r="E25" s="10" t="s">
        <v>23</v>
      </c>
      <c r="F25" s="28">
        <v>1</v>
      </c>
      <c r="G25" s="24">
        <v>274.64999999999998</v>
      </c>
      <c r="H25" s="8" t="s">
        <v>24</v>
      </c>
      <c r="I25" s="29">
        <f>TRUNC((G25*(H11+1)),2)</f>
        <v>340.64</v>
      </c>
      <c r="J25" s="29">
        <f t="shared" si="1"/>
        <v>340.64</v>
      </c>
      <c r="K25" s="11" t="s">
        <v>25</v>
      </c>
    </row>
    <row r="26" spans="1:11" ht="14.25" customHeight="1">
      <c r="A26" s="7" t="s">
        <v>51</v>
      </c>
      <c r="B26" s="8" t="s">
        <v>22</v>
      </c>
      <c r="C26" s="9">
        <v>112</v>
      </c>
      <c r="D26" s="21" t="s">
        <v>146</v>
      </c>
      <c r="E26" s="10" t="s">
        <v>23</v>
      </c>
      <c r="F26" s="28">
        <v>14</v>
      </c>
      <c r="G26" s="24">
        <v>4.59</v>
      </c>
      <c r="H26" s="8" t="s">
        <v>24</v>
      </c>
      <c r="I26" s="29">
        <f>TRUNC((G26*(H11+1)),2)</f>
        <v>5.69</v>
      </c>
      <c r="J26" s="29">
        <f t="shared" si="1"/>
        <v>79.660000000000011</v>
      </c>
      <c r="K26" s="11" t="s">
        <v>25</v>
      </c>
    </row>
    <row r="27" spans="1:11" ht="14.25" customHeight="1">
      <c r="A27" s="7" t="s">
        <v>52</v>
      </c>
      <c r="B27" s="8" t="s">
        <v>29</v>
      </c>
      <c r="C27" s="10" t="s">
        <v>53</v>
      </c>
      <c r="D27" s="20" t="s">
        <v>54</v>
      </c>
      <c r="E27" s="10" t="s">
        <v>32</v>
      </c>
      <c r="F27" s="28">
        <v>1</v>
      </c>
      <c r="G27" s="24">
        <v>10</v>
      </c>
      <c r="H27" s="8" t="s">
        <v>24</v>
      </c>
      <c r="I27" s="29">
        <f>TRUNC((G27*(H11+1)),2)</f>
        <v>12.4</v>
      </c>
      <c r="J27" s="29">
        <f t="shared" si="1"/>
        <v>12.4</v>
      </c>
      <c r="K27" s="11" t="s">
        <v>25</v>
      </c>
    </row>
    <row r="28" spans="1:11" ht="22.5">
      <c r="A28" s="7" t="s">
        <v>55</v>
      </c>
      <c r="B28" s="8" t="s">
        <v>22</v>
      </c>
      <c r="C28" s="9">
        <v>820</v>
      </c>
      <c r="D28" s="21" t="s">
        <v>153</v>
      </c>
      <c r="E28" s="10" t="s">
        <v>23</v>
      </c>
      <c r="F28" s="28">
        <v>10</v>
      </c>
      <c r="G28" s="24">
        <v>5.87</v>
      </c>
      <c r="H28" s="8" t="s">
        <v>24</v>
      </c>
      <c r="I28" s="29">
        <f>TRUNC((G28*(H11+1)),2)</f>
        <v>7.28</v>
      </c>
      <c r="J28" s="29">
        <f t="shared" si="1"/>
        <v>72.8</v>
      </c>
      <c r="K28" s="11" t="s">
        <v>25</v>
      </c>
    </row>
    <row r="29" spans="1:11" ht="22.5">
      <c r="A29" s="7" t="s">
        <v>56</v>
      </c>
      <c r="B29" s="8" t="s">
        <v>22</v>
      </c>
      <c r="C29" s="9">
        <v>821</v>
      </c>
      <c r="D29" s="21" t="s">
        <v>154</v>
      </c>
      <c r="E29" s="10" t="s">
        <v>23</v>
      </c>
      <c r="F29" s="28">
        <v>17</v>
      </c>
      <c r="G29" s="24">
        <v>19.399999999999999</v>
      </c>
      <c r="H29" s="8" t="s">
        <v>24</v>
      </c>
      <c r="I29" s="29">
        <f>TRUNC((G29*(H11+1)),2)</f>
        <v>24.06</v>
      </c>
      <c r="J29" s="29">
        <f t="shared" si="1"/>
        <v>409.02</v>
      </c>
      <c r="K29" s="11" t="s">
        <v>25</v>
      </c>
    </row>
    <row r="30" spans="1:11" ht="22.5">
      <c r="A30" s="7" t="s">
        <v>57</v>
      </c>
      <c r="B30" s="8" t="s">
        <v>22</v>
      </c>
      <c r="C30" s="9">
        <v>1922</v>
      </c>
      <c r="D30" s="21" t="s">
        <v>155</v>
      </c>
      <c r="E30" s="10" t="s">
        <v>23</v>
      </c>
      <c r="F30" s="28">
        <v>5</v>
      </c>
      <c r="G30" s="24">
        <v>31.83</v>
      </c>
      <c r="H30" s="8" t="s">
        <v>24</v>
      </c>
      <c r="I30" s="29">
        <f>TRUNC((G30*(H11+1)),2)</f>
        <v>39.47</v>
      </c>
      <c r="J30" s="29">
        <f t="shared" si="1"/>
        <v>197.35</v>
      </c>
      <c r="K30" s="11" t="s">
        <v>25</v>
      </c>
    </row>
    <row r="31" spans="1:11" ht="22.5">
      <c r="A31" s="7" t="s">
        <v>58</v>
      </c>
      <c r="B31" s="8" t="s">
        <v>22</v>
      </c>
      <c r="C31" s="9">
        <v>1960</v>
      </c>
      <c r="D31" s="21" t="s">
        <v>156</v>
      </c>
      <c r="E31" s="10" t="s">
        <v>23</v>
      </c>
      <c r="F31" s="28">
        <v>5</v>
      </c>
      <c r="G31" s="24">
        <v>53.83</v>
      </c>
      <c r="H31" s="8" t="s">
        <v>24</v>
      </c>
      <c r="I31" s="29">
        <f>TRUNC((G31*(H11+1)),2)</f>
        <v>66.760000000000005</v>
      </c>
      <c r="J31" s="29">
        <f t="shared" si="1"/>
        <v>333.8</v>
      </c>
      <c r="K31" s="11" t="s">
        <v>25</v>
      </c>
    </row>
    <row r="32" spans="1:11" ht="22.5">
      <c r="A32" s="7" t="s">
        <v>59</v>
      </c>
      <c r="B32" s="8" t="s">
        <v>22</v>
      </c>
      <c r="C32" s="9">
        <v>3501</v>
      </c>
      <c r="D32" s="21" t="s">
        <v>157</v>
      </c>
      <c r="E32" s="10" t="s">
        <v>23</v>
      </c>
      <c r="F32" s="28">
        <v>14</v>
      </c>
      <c r="G32" s="24">
        <v>4.26</v>
      </c>
      <c r="H32" s="8" t="s">
        <v>24</v>
      </c>
      <c r="I32" s="29">
        <f>TRUNC((G32*(H11+1)),2)</f>
        <v>5.28</v>
      </c>
      <c r="J32" s="29">
        <f t="shared" si="1"/>
        <v>73.92</v>
      </c>
      <c r="K32" s="11" t="s">
        <v>25</v>
      </c>
    </row>
    <row r="33" spans="1:11">
      <c r="A33" s="7" t="s">
        <v>60</v>
      </c>
      <c r="B33" s="8" t="s">
        <v>22</v>
      </c>
      <c r="C33" s="9">
        <v>3903</v>
      </c>
      <c r="D33" s="20" t="s">
        <v>61</v>
      </c>
      <c r="E33" s="10" t="s">
        <v>23</v>
      </c>
      <c r="F33" s="28">
        <v>10</v>
      </c>
      <c r="G33" s="24">
        <v>2.0499999999999998</v>
      </c>
      <c r="H33" s="8" t="s">
        <v>24</v>
      </c>
      <c r="I33" s="29">
        <f>TRUNC((G33*(H11+1)),2)</f>
        <v>2.54</v>
      </c>
      <c r="J33" s="29">
        <f t="shared" si="1"/>
        <v>25.4</v>
      </c>
      <c r="K33" s="11" t="s">
        <v>25</v>
      </c>
    </row>
    <row r="34" spans="1:11">
      <c r="A34" s="7" t="s">
        <v>62</v>
      </c>
      <c r="B34" s="8" t="s">
        <v>22</v>
      </c>
      <c r="C34" s="9">
        <v>3863</v>
      </c>
      <c r="D34" s="20" t="s">
        <v>63</v>
      </c>
      <c r="E34" s="10" t="s">
        <v>23</v>
      </c>
      <c r="F34" s="28">
        <v>10</v>
      </c>
      <c r="G34" s="24">
        <v>4.4800000000000004</v>
      </c>
      <c r="H34" s="8" t="s">
        <v>24</v>
      </c>
      <c r="I34" s="29">
        <f>TRUNC((G34*(H11+1)),2)</f>
        <v>5.55</v>
      </c>
      <c r="J34" s="29">
        <f t="shared" si="1"/>
        <v>55.5</v>
      </c>
      <c r="K34" s="11" t="s">
        <v>25</v>
      </c>
    </row>
    <row r="35" spans="1:11">
      <c r="A35" s="7" t="s">
        <v>64</v>
      </c>
      <c r="B35" s="8" t="s">
        <v>22</v>
      </c>
      <c r="C35" s="9">
        <v>3865</v>
      </c>
      <c r="D35" s="20" t="s">
        <v>65</v>
      </c>
      <c r="E35" s="10" t="s">
        <v>23</v>
      </c>
      <c r="F35" s="28">
        <v>10</v>
      </c>
      <c r="G35" s="24">
        <v>20.079999999999998</v>
      </c>
      <c r="H35" s="8" t="s">
        <v>24</v>
      </c>
      <c r="I35" s="29">
        <f>TRUNC((G35*(H11+1)),2)</f>
        <v>24.9</v>
      </c>
      <c r="J35" s="29">
        <f t="shared" si="1"/>
        <v>249</v>
      </c>
      <c r="K35" s="11" t="s">
        <v>25</v>
      </c>
    </row>
    <row r="36" spans="1:11" ht="22.5">
      <c r="A36" s="7" t="s">
        <v>66</v>
      </c>
      <c r="B36" s="8" t="s">
        <v>22</v>
      </c>
      <c r="C36" s="9">
        <v>11677</v>
      </c>
      <c r="D36" s="21" t="s">
        <v>158</v>
      </c>
      <c r="E36" s="10" t="s">
        <v>23</v>
      </c>
      <c r="F36" s="28">
        <v>1</v>
      </c>
      <c r="G36" s="24">
        <v>57.4</v>
      </c>
      <c r="H36" s="8" t="s">
        <v>24</v>
      </c>
      <c r="I36" s="29">
        <f>TRUNC((G36*(H11+1)),2)</f>
        <v>71.19</v>
      </c>
      <c r="J36" s="29">
        <f t="shared" si="1"/>
        <v>71.19</v>
      </c>
      <c r="K36" s="11" t="s">
        <v>25</v>
      </c>
    </row>
    <row r="37" spans="1:11">
      <c r="A37" s="7" t="s">
        <v>67</v>
      </c>
      <c r="B37" s="8" t="s">
        <v>29</v>
      </c>
      <c r="C37" s="10" t="s">
        <v>68</v>
      </c>
      <c r="D37" s="20" t="s">
        <v>69</v>
      </c>
      <c r="E37" s="10" t="s">
        <v>32</v>
      </c>
      <c r="F37" s="28">
        <v>14</v>
      </c>
      <c r="G37" s="24">
        <v>12</v>
      </c>
      <c r="H37" s="8" t="s">
        <v>24</v>
      </c>
      <c r="I37" s="29">
        <f>TRUNC((G37*(H11+1)),2)</f>
        <v>14.88</v>
      </c>
      <c r="J37" s="29">
        <f t="shared" si="1"/>
        <v>208.32000000000002</v>
      </c>
      <c r="K37" s="11" t="s">
        <v>25</v>
      </c>
    </row>
    <row r="38" spans="1:11">
      <c r="A38" s="7" t="s">
        <v>70</v>
      </c>
      <c r="B38" s="8" t="s">
        <v>29</v>
      </c>
      <c r="C38" s="10" t="s">
        <v>71</v>
      </c>
      <c r="D38" s="20" t="s">
        <v>72</v>
      </c>
      <c r="E38" s="10" t="s">
        <v>32</v>
      </c>
      <c r="F38" s="28">
        <v>7</v>
      </c>
      <c r="G38" s="24">
        <v>23</v>
      </c>
      <c r="H38" s="8" t="s">
        <v>24</v>
      </c>
      <c r="I38" s="29">
        <f>TRUNC((G38*(H11+1)),2)</f>
        <v>28.52</v>
      </c>
      <c r="J38" s="29">
        <f t="shared" si="1"/>
        <v>199.64</v>
      </c>
      <c r="K38" s="11" t="s">
        <v>25</v>
      </c>
    </row>
    <row r="39" spans="1:11" ht="22.5">
      <c r="A39" s="7" t="s">
        <v>73</v>
      </c>
      <c r="B39" s="8" t="s">
        <v>22</v>
      </c>
      <c r="C39" s="9">
        <v>7144</v>
      </c>
      <c r="D39" s="21" t="s">
        <v>159</v>
      </c>
      <c r="E39" s="10" t="s">
        <v>23</v>
      </c>
      <c r="F39" s="28">
        <v>2</v>
      </c>
      <c r="G39" s="24">
        <v>59.05</v>
      </c>
      <c r="H39" s="8" t="s">
        <v>24</v>
      </c>
      <c r="I39" s="29">
        <f>TRUNC((G39*(H11+1)),2)</f>
        <v>73.23</v>
      </c>
      <c r="J39" s="29">
        <f t="shared" si="1"/>
        <v>146.46</v>
      </c>
      <c r="K39" s="11" t="s">
        <v>25</v>
      </c>
    </row>
    <row r="40" spans="1:11" ht="22.5">
      <c r="A40" s="7" t="s">
        <v>74</v>
      </c>
      <c r="B40" s="8" t="s">
        <v>22</v>
      </c>
      <c r="C40" s="9">
        <v>7130</v>
      </c>
      <c r="D40" s="21" t="s">
        <v>160</v>
      </c>
      <c r="E40" s="10" t="s">
        <v>23</v>
      </c>
      <c r="F40" s="28">
        <v>4</v>
      </c>
      <c r="G40" s="24">
        <v>15.21</v>
      </c>
      <c r="H40" s="8" t="s">
        <v>24</v>
      </c>
      <c r="I40" s="29">
        <f>TRUNC((G40*(H11+1)),2)</f>
        <v>18.86</v>
      </c>
      <c r="J40" s="29">
        <f t="shared" si="1"/>
        <v>75.44</v>
      </c>
      <c r="K40" s="11" t="s">
        <v>25</v>
      </c>
    </row>
    <row r="41" spans="1:11" ht="22.5">
      <c r="A41" s="7" t="s">
        <v>75</v>
      </c>
      <c r="B41" s="8" t="s">
        <v>22</v>
      </c>
      <c r="C41" s="9">
        <v>7132</v>
      </c>
      <c r="D41" s="21" t="s">
        <v>161</v>
      </c>
      <c r="E41" s="10" t="s">
        <v>23</v>
      </c>
      <c r="F41" s="28">
        <v>8</v>
      </c>
      <c r="G41" s="24">
        <v>43.79</v>
      </c>
      <c r="H41" s="8" t="s">
        <v>24</v>
      </c>
      <c r="I41" s="29">
        <f>TRUNC((G41*(H11+1)),2)</f>
        <v>54.31</v>
      </c>
      <c r="J41" s="29">
        <f t="shared" si="1"/>
        <v>434.48</v>
      </c>
      <c r="K41" s="11" t="s">
        <v>25</v>
      </c>
    </row>
    <row r="42" spans="1:11">
      <c r="A42" s="7" t="s">
        <v>76</v>
      </c>
      <c r="B42" s="8" t="s">
        <v>22</v>
      </c>
      <c r="C42" s="9">
        <v>9869</v>
      </c>
      <c r="D42" s="20" t="s">
        <v>77</v>
      </c>
      <c r="E42" s="10" t="s">
        <v>45</v>
      </c>
      <c r="F42" s="28">
        <v>20</v>
      </c>
      <c r="G42" s="24">
        <v>9.2100000000000009</v>
      </c>
      <c r="H42" s="8" t="s">
        <v>24</v>
      </c>
      <c r="I42" s="29">
        <f>TRUNC((G42*(H11+1)),2)</f>
        <v>11.42</v>
      </c>
      <c r="J42" s="29">
        <f t="shared" si="1"/>
        <v>228.4</v>
      </c>
      <c r="K42" s="11" t="s">
        <v>25</v>
      </c>
    </row>
    <row r="43" spans="1:11">
      <c r="A43" s="7" t="s">
        <v>78</v>
      </c>
      <c r="B43" s="8" t="s">
        <v>22</v>
      </c>
      <c r="C43" s="9">
        <v>9875</v>
      </c>
      <c r="D43" s="20" t="s">
        <v>79</v>
      </c>
      <c r="E43" s="10" t="s">
        <v>45</v>
      </c>
      <c r="F43" s="28">
        <v>20</v>
      </c>
      <c r="G43" s="24">
        <v>15.87</v>
      </c>
      <c r="H43" s="8" t="s">
        <v>24</v>
      </c>
      <c r="I43" s="29">
        <f>TRUNC((G43*(H11+1)),2)</f>
        <v>19.68</v>
      </c>
      <c r="J43" s="29">
        <f t="shared" si="1"/>
        <v>393.6</v>
      </c>
      <c r="K43" s="11" t="s">
        <v>25</v>
      </c>
    </row>
    <row r="44" spans="1:11">
      <c r="A44" s="7" t="s">
        <v>80</v>
      </c>
      <c r="B44" s="8" t="s">
        <v>22</v>
      </c>
      <c r="C44" s="9">
        <v>9871</v>
      </c>
      <c r="D44" s="20" t="s">
        <v>81</v>
      </c>
      <c r="E44" s="10" t="s">
        <v>45</v>
      </c>
      <c r="F44" s="28">
        <v>30</v>
      </c>
      <c r="G44" s="24">
        <v>43.27</v>
      </c>
      <c r="H44" s="8" t="s">
        <v>24</v>
      </c>
      <c r="I44" s="29">
        <f>TRUNC((G44*(H11+1)),2)</f>
        <v>53.66</v>
      </c>
      <c r="J44" s="29">
        <f t="shared" si="1"/>
        <v>1609.8</v>
      </c>
      <c r="K44" s="11" t="s">
        <v>25</v>
      </c>
    </row>
    <row r="45" spans="1:11">
      <c r="A45" s="7" t="s">
        <v>82</v>
      </c>
      <c r="B45" s="8" t="s">
        <v>22</v>
      </c>
      <c r="C45" s="9">
        <v>3768</v>
      </c>
      <c r="D45" s="20" t="s">
        <v>83</v>
      </c>
      <c r="E45" s="10" t="s">
        <v>23</v>
      </c>
      <c r="F45" s="28">
        <v>10</v>
      </c>
      <c r="G45" s="24">
        <v>4.04</v>
      </c>
      <c r="H45" s="8" t="s">
        <v>24</v>
      </c>
      <c r="I45" s="29">
        <f>TRUNC((G45*(H11+1)),2)</f>
        <v>5.01</v>
      </c>
      <c r="J45" s="29">
        <f t="shared" si="1"/>
        <v>50.099999999999994</v>
      </c>
      <c r="K45" s="11" t="s">
        <v>25</v>
      </c>
    </row>
    <row r="46" spans="1:11" ht="22.5">
      <c r="A46" s="7" t="s">
        <v>84</v>
      </c>
      <c r="B46" s="8" t="s">
        <v>44</v>
      </c>
      <c r="C46" s="9">
        <v>101917</v>
      </c>
      <c r="D46" s="21" t="s">
        <v>162</v>
      </c>
      <c r="E46" s="10" t="s">
        <v>23</v>
      </c>
      <c r="F46" s="28">
        <v>1</v>
      </c>
      <c r="G46" s="24">
        <v>162.06</v>
      </c>
      <c r="H46" s="8" t="s">
        <v>24</v>
      </c>
      <c r="I46" s="29">
        <f>TRUNC((G46*(H11+1)),2)</f>
        <v>201</v>
      </c>
      <c r="J46" s="29">
        <f t="shared" si="1"/>
        <v>201</v>
      </c>
      <c r="K46" s="11" t="s">
        <v>25</v>
      </c>
    </row>
    <row r="47" spans="1:11" ht="22.5">
      <c r="A47" s="7" t="s">
        <v>85</v>
      </c>
      <c r="B47" s="8" t="s">
        <v>22</v>
      </c>
      <c r="C47" s="9">
        <v>20083</v>
      </c>
      <c r="D47" s="21" t="s">
        <v>163</v>
      </c>
      <c r="E47" s="10" t="s">
        <v>23</v>
      </c>
      <c r="F47" s="28">
        <v>3</v>
      </c>
      <c r="G47" s="24">
        <v>78.45</v>
      </c>
      <c r="H47" s="8" t="s">
        <v>24</v>
      </c>
      <c r="I47" s="29">
        <f>TRUNC((G47*(H11+1)),2)</f>
        <v>97.3</v>
      </c>
      <c r="J47" s="29">
        <f t="shared" si="1"/>
        <v>291.89999999999998</v>
      </c>
      <c r="K47" s="11" t="s">
        <v>25</v>
      </c>
    </row>
    <row r="48" spans="1:11">
      <c r="A48" s="7" t="s">
        <v>86</v>
      </c>
      <c r="B48" s="8" t="s">
        <v>22</v>
      </c>
      <c r="C48" s="9">
        <v>4182</v>
      </c>
      <c r="D48" s="20" t="s">
        <v>87</v>
      </c>
      <c r="E48" s="10" t="s">
        <v>23</v>
      </c>
      <c r="F48" s="28">
        <v>1</v>
      </c>
      <c r="G48" s="24">
        <v>97.7</v>
      </c>
      <c r="H48" s="8" t="s">
        <v>24</v>
      </c>
      <c r="I48" s="29">
        <f>TRUNC((G48*(H11+1)),2)</f>
        <v>121.17</v>
      </c>
      <c r="J48" s="29">
        <f t="shared" si="1"/>
        <v>121.17</v>
      </c>
      <c r="K48" s="11" t="s">
        <v>25</v>
      </c>
    </row>
    <row r="49" spans="1:11">
      <c r="A49" s="7" t="s">
        <v>88</v>
      </c>
      <c r="B49" s="8" t="s">
        <v>29</v>
      </c>
      <c r="C49" s="10" t="s">
        <v>89</v>
      </c>
      <c r="D49" s="20" t="s">
        <v>90</v>
      </c>
      <c r="E49" s="10" t="s">
        <v>32</v>
      </c>
      <c r="F49" s="28">
        <v>35</v>
      </c>
      <c r="G49" s="24">
        <v>410</v>
      </c>
      <c r="H49" s="8" t="s">
        <v>24</v>
      </c>
      <c r="I49" s="29">
        <f>TRUNC((G49*(H11+1)),2)</f>
        <v>508.52</v>
      </c>
      <c r="J49" s="29">
        <f t="shared" si="1"/>
        <v>17798.2</v>
      </c>
      <c r="K49" s="11" t="s">
        <v>25</v>
      </c>
    </row>
    <row r="50" spans="1:11">
      <c r="A50" s="7" t="s">
        <v>91</v>
      </c>
      <c r="B50" s="8" t="s">
        <v>29</v>
      </c>
      <c r="C50" s="10" t="s">
        <v>92</v>
      </c>
      <c r="D50" s="20" t="s">
        <v>93</v>
      </c>
      <c r="E50" s="10" t="s">
        <v>32</v>
      </c>
      <c r="F50" s="28">
        <v>7</v>
      </c>
      <c r="G50" s="24">
        <v>160</v>
      </c>
      <c r="H50" s="8" t="s">
        <v>24</v>
      </c>
      <c r="I50" s="29">
        <f>TRUNC((G50*(H11+1)),2)</f>
        <v>198.44</v>
      </c>
      <c r="J50" s="29">
        <f t="shared" si="1"/>
        <v>1389.08</v>
      </c>
      <c r="K50" s="11" t="s">
        <v>25</v>
      </c>
    </row>
    <row r="51" spans="1:11">
      <c r="A51" s="7" t="s">
        <v>94</v>
      </c>
      <c r="B51" s="8" t="s">
        <v>29</v>
      </c>
      <c r="C51" s="10" t="s">
        <v>95</v>
      </c>
      <c r="D51" s="20" t="s">
        <v>96</v>
      </c>
      <c r="E51" s="10" t="s">
        <v>32</v>
      </c>
      <c r="F51" s="28">
        <v>10</v>
      </c>
      <c r="G51" s="24">
        <v>12.5</v>
      </c>
      <c r="H51" s="8" t="s">
        <v>24</v>
      </c>
      <c r="I51" s="29">
        <f>TRUNC((G51*(H11+1)),2)</f>
        <v>15.5</v>
      </c>
      <c r="J51" s="29">
        <f t="shared" si="1"/>
        <v>155</v>
      </c>
      <c r="K51" s="11" t="s">
        <v>25</v>
      </c>
    </row>
    <row r="52" spans="1:11">
      <c r="A52" s="7" t="s">
        <v>97</v>
      </c>
      <c r="B52" s="8" t="s">
        <v>29</v>
      </c>
      <c r="C52" s="10" t="s">
        <v>98</v>
      </c>
      <c r="D52" s="20" t="s">
        <v>99</v>
      </c>
      <c r="E52" s="10" t="s">
        <v>100</v>
      </c>
      <c r="F52" s="28">
        <v>6</v>
      </c>
      <c r="G52" s="24">
        <v>8</v>
      </c>
      <c r="H52" s="8" t="s">
        <v>24</v>
      </c>
      <c r="I52" s="29">
        <f>TRUNC((G52*(H11+1)),2)</f>
        <v>9.92</v>
      </c>
      <c r="J52" s="29">
        <f t="shared" si="1"/>
        <v>59.519999999999996</v>
      </c>
      <c r="K52" s="11" t="s">
        <v>25</v>
      </c>
    </row>
    <row r="53" spans="1:11">
      <c r="A53" s="7" t="s">
        <v>101</v>
      </c>
      <c r="B53" s="8" t="s">
        <v>29</v>
      </c>
      <c r="C53" s="10" t="s">
        <v>102</v>
      </c>
      <c r="D53" s="20" t="s">
        <v>103</v>
      </c>
      <c r="E53" s="10" t="s">
        <v>32</v>
      </c>
      <c r="F53" s="28">
        <v>1</v>
      </c>
      <c r="G53" s="25">
        <v>1600</v>
      </c>
      <c r="H53" s="8" t="s">
        <v>24</v>
      </c>
      <c r="I53" s="29">
        <f>TRUNC((G53*(H11+1)),2)</f>
        <v>1984.48</v>
      </c>
      <c r="J53" s="29">
        <f t="shared" si="1"/>
        <v>1984.48</v>
      </c>
      <c r="K53" s="11" t="s">
        <v>25</v>
      </c>
    </row>
    <row r="54" spans="1:11">
      <c r="A54" s="7" t="s">
        <v>104</v>
      </c>
      <c r="B54" s="8" t="s">
        <v>29</v>
      </c>
      <c r="C54" s="10" t="s">
        <v>105</v>
      </c>
      <c r="D54" s="20" t="s">
        <v>106</v>
      </c>
      <c r="E54" s="10" t="s">
        <v>32</v>
      </c>
      <c r="F54" s="28">
        <v>1</v>
      </c>
      <c r="G54" s="25">
        <v>1120</v>
      </c>
      <c r="H54" s="8" t="s">
        <v>24</v>
      </c>
      <c r="I54" s="29">
        <f>TRUNC((G54*(H11+1)),2)</f>
        <v>1389.13</v>
      </c>
      <c r="J54" s="29">
        <f t="shared" si="1"/>
        <v>1389.13</v>
      </c>
      <c r="K54" s="11" t="s">
        <v>25</v>
      </c>
    </row>
    <row r="55" spans="1:11">
      <c r="A55" s="7" t="s">
        <v>107</v>
      </c>
      <c r="B55" s="8" t="s">
        <v>29</v>
      </c>
      <c r="C55" s="10" t="s">
        <v>108</v>
      </c>
      <c r="D55" s="20" t="s">
        <v>109</v>
      </c>
      <c r="E55" s="10" t="s">
        <v>32</v>
      </c>
      <c r="F55" s="28">
        <v>1</v>
      </c>
      <c r="G55" s="24">
        <v>342</v>
      </c>
      <c r="H55" s="8" t="s">
        <v>24</v>
      </c>
      <c r="I55" s="29">
        <f>TRUNC((G55*(H11+1)),2)</f>
        <v>424.18</v>
      </c>
      <c r="J55" s="29">
        <f t="shared" si="1"/>
        <v>424.18</v>
      </c>
      <c r="K55" s="11" t="s">
        <v>25</v>
      </c>
    </row>
    <row r="56" spans="1:11">
      <c r="A56" s="7" t="s">
        <v>110</v>
      </c>
      <c r="B56" s="8" t="s">
        <v>29</v>
      </c>
      <c r="C56" s="10" t="s">
        <v>111</v>
      </c>
      <c r="D56" s="20" t="s">
        <v>112</v>
      </c>
      <c r="E56" s="10" t="s">
        <v>32</v>
      </c>
      <c r="F56" s="28">
        <v>35</v>
      </c>
      <c r="G56" s="24">
        <v>346</v>
      </c>
      <c r="H56" s="8" t="s">
        <v>24</v>
      </c>
      <c r="I56" s="29">
        <f>TRUNC((G56*(H11+1)),2)</f>
        <v>429.14</v>
      </c>
      <c r="J56" s="29">
        <f t="shared" si="1"/>
        <v>15019.9</v>
      </c>
      <c r="K56" s="11" t="s">
        <v>25</v>
      </c>
    </row>
    <row r="57" spans="1:11">
      <c r="A57" s="7" t="s">
        <v>113</v>
      </c>
      <c r="B57" s="8" t="s">
        <v>29</v>
      </c>
      <c r="C57" s="10" t="s">
        <v>114</v>
      </c>
      <c r="D57" s="20" t="s">
        <v>115</v>
      </c>
      <c r="E57" s="10" t="s">
        <v>32</v>
      </c>
      <c r="F57" s="28">
        <v>7</v>
      </c>
      <c r="G57" s="24">
        <v>700</v>
      </c>
      <c r="H57" s="8" t="s">
        <v>24</v>
      </c>
      <c r="I57" s="29">
        <f>TRUNC((G57*(H11+1)),2)</f>
        <v>868.21</v>
      </c>
      <c r="J57" s="29">
        <f t="shared" si="1"/>
        <v>6077.47</v>
      </c>
      <c r="K57" s="11" t="s">
        <v>25</v>
      </c>
    </row>
    <row r="58" spans="1:11">
      <c r="A58" s="7" t="s">
        <v>116</v>
      </c>
      <c r="B58" s="8" t="s">
        <v>29</v>
      </c>
      <c r="C58" s="10" t="s">
        <v>117</v>
      </c>
      <c r="D58" s="20" t="s">
        <v>118</v>
      </c>
      <c r="E58" s="10" t="s">
        <v>32</v>
      </c>
      <c r="F58" s="28">
        <v>1</v>
      </c>
      <c r="G58" s="24">
        <v>465</v>
      </c>
      <c r="H58" s="8" t="s">
        <v>24</v>
      </c>
      <c r="I58" s="29">
        <f>TRUNC((G58*(H11+1)),2)</f>
        <v>576.73</v>
      </c>
      <c r="J58" s="29">
        <f t="shared" si="1"/>
        <v>576.73</v>
      </c>
      <c r="K58" s="11" t="s">
        <v>25</v>
      </c>
    </row>
    <row r="59" spans="1:11" ht="22.5">
      <c r="A59" s="7" t="s">
        <v>119</v>
      </c>
      <c r="B59" s="8" t="s">
        <v>22</v>
      </c>
      <c r="C59" s="9">
        <v>6012</v>
      </c>
      <c r="D59" s="20" t="s">
        <v>120</v>
      </c>
      <c r="E59" s="10" t="s">
        <v>23</v>
      </c>
      <c r="F59" s="28">
        <v>1</v>
      </c>
      <c r="G59" s="24">
        <v>309.48</v>
      </c>
      <c r="H59" s="8" t="s">
        <v>24</v>
      </c>
      <c r="I59" s="29">
        <f>TRUNC((G59*(H11+1)),2)</f>
        <v>383.84</v>
      </c>
      <c r="J59" s="29">
        <f t="shared" si="1"/>
        <v>383.84</v>
      </c>
      <c r="K59" s="11" t="s">
        <v>25</v>
      </c>
    </row>
    <row r="60" spans="1:11">
      <c r="A60" s="7" t="s">
        <v>121</v>
      </c>
      <c r="B60" s="8" t="s">
        <v>22</v>
      </c>
      <c r="C60" s="9">
        <v>9870</v>
      </c>
      <c r="D60" s="20" t="s">
        <v>122</v>
      </c>
      <c r="E60" s="10" t="s">
        <v>45</v>
      </c>
      <c r="F60" s="28">
        <v>1</v>
      </c>
      <c r="G60" s="24">
        <v>94.2</v>
      </c>
      <c r="H60" s="8" t="s">
        <v>24</v>
      </c>
      <c r="I60" s="29">
        <f>TRUNC((G60*(H11+1)),2)</f>
        <v>116.83</v>
      </c>
      <c r="J60" s="29">
        <f t="shared" si="1"/>
        <v>116.83</v>
      </c>
      <c r="K60" s="11" t="s">
        <v>25</v>
      </c>
    </row>
    <row r="61" spans="1:11" ht="33.75">
      <c r="A61" s="7" t="s">
        <v>123</v>
      </c>
      <c r="B61" s="8" t="s">
        <v>22</v>
      </c>
      <c r="C61" s="9">
        <v>9890</v>
      </c>
      <c r="D61" s="21" t="s">
        <v>164</v>
      </c>
      <c r="E61" s="10" t="s">
        <v>23</v>
      </c>
      <c r="F61" s="28">
        <v>1</v>
      </c>
      <c r="G61" s="24">
        <v>291.45</v>
      </c>
      <c r="H61" s="8" t="s">
        <v>24</v>
      </c>
      <c r="I61" s="29">
        <f>TRUNC((G61*(H11+1)),2)</f>
        <v>361.48</v>
      </c>
      <c r="J61" s="29">
        <f t="shared" si="1"/>
        <v>361.48</v>
      </c>
      <c r="K61" s="11" t="s">
        <v>25</v>
      </c>
    </row>
    <row r="62" spans="1:11">
      <c r="A62" s="7" t="s">
        <v>124</v>
      </c>
      <c r="B62" s="8" t="s">
        <v>22</v>
      </c>
      <c r="C62" s="9">
        <v>9908</v>
      </c>
      <c r="D62" s="20" t="s">
        <v>125</v>
      </c>
      <c r="E62" s="10" t="s">
        <v>23</v>
      </c>
      <c r="F62" s="28">
        <v>1</v>
      </c>
      <c r="G62" s="24">
        <v>391.62</v>
      </c>
      <c r="H62" s="8" t="s">
        <v>24</v>
      </c>
      <c r="I62" s="29">
        <f>TRUNC((G62*(H11+1)),2)</f>
        <v>485.72</v>
      </c>
      <c r="J62" s="29">
        <f t="shared" si="1"/>
        <v>485.72</v>
      </c>
      <c r="K62" s="11" t="s">
        <v>25</v>
      </c>
    </row>
    <row r="63" spans="1:11" ht="56.25">
      <c r="A63" s="12" t="s">
        <v>126</v>
      </c>
      <c r="B63" s="13" t="s">
        <v>44</v>
      </c>
      <c r="C63" s="14">
        <v>90106</v>
      </c>
      <c r="D63" s="20" t="s">
        <v>127</v>
      </c>
      <c r="E63" s="15" t="s">
        <v>128</v>
      </c>
      <c r="F63" s="29">
        <v>61.2</v>
      </c>
      <c r="G63" s="26">
        <v>7.55</v>
      </c>
      <c r="H63" s="13" t="s">
        <v>24</v>
      </c>
      <c r="I63" s="29">
        <f>TRUNC((G63*(H11+1)),2)</f>
        <v>9.36</v>
      </c>
      <c r="J63" s="29">
        <f t="shared" si="1"/>
        <v>572.83199999999999</v>
      </c>
      <c r="K63" s="16" t="s">
        <v>25</v>
      </c>
    </row>
    <row r="64" spans="1:11">
      <c r="A64" s="4" t="s">
        <v>14</v>
      </c>
      <c r="B64" s="5"/>
      <c r="C64" s="5"/>
      <c r="D64" s="18" t="s">
        <v>15</v>
      </c>
      <c r="E64" s="5"/>
      <c r="F64" s="27"/>
      <c r="G64" s="27"/>
      <c r="H64" s="5"/>
      <c r="I64" s="5"/>
      <c r="J64" s="34">
        <f>SUM(J65:J72)</f>
        <v>313544.75779999996</v>
      </c>
      <c r="K64" s="5"/>
    </row>
    <row r="65" spans="1:11" ht="33.75">
      <c r="A65" s="7" t="s">
        <v>129</v>
      </c>
      <c r="B65" s="8" t="s">
        <v>22</v>
      </c>
      <c r="C65" s="9">
        <v>44315</v>
      </c>
      <c r="D65" s="21" t="s">
        <v>168</v>
      </c>
      <c r="E65" s="10" t="s">
        <v>45</v>
      </c>
      <c r="F65" s="28">
        <v>1158.0999999999999</v>
      </c>
      <c r="G65" s="24">
        <v>60.04</v>
      </c>
      <c r="H65" s="8" t="s">
        <v>24</v>
      </c>
      <c r="I65" s="29">
        <f>TRUNC((G65*(H11+1)),2)</f>
        <v>74.459999999999994</v>
      </c>
      <c r="J65" s="31">
        <f>I65*F65</f>
        <v>86232.125999999989</v>
      </c>
      <c r="K65" s="11" t="s">
        <v>25</v>
      </c>
    </row>
    <row r="66" spans="1:11" ht="22.5">
      <c r="A66" s="7" t="s">
        <v>130</v>
      </c>
      <c r="B66" s="8" t="s">
        <v>22</v>
      </c>
      <c r="C66" s="9">
        <v>43981</v>
      </c>
      <c r="D66" s="21" t="s">
        <v>187</v>
      </c>
      <c r="E66" s="10" t="s">
        <v>23</v>
      </c>
      <c r="F66" s="28">
        <v>1</v>
      </c>
      <c r="G66" s="25">
        <v>59000</v>
      </c>
      <c r="H66" s="8" t="s">
        <v>24</v>
      </c>
      <c r="I66" s="29">
        <f>TRUNC((G66*(H11+1)),2)</f>
        <v>73177.7</v>
      </c>
      <c r="J66" s="31">
        <f>I66*F66</f>
        <v>73177.7</v>
      </c>
      <c r="K66" s="11" t="s">
        <v>25</v>
      </c>
    </row>
    <row r="67" spans="1:11" ht="56.25">
      <c r="A67" s="7" t="s">
        <v>131</v>
      </c>
      <c r="B67" s="8" t="s">
        <v>44</v>
      </c>
      <c r="C67" s="9">
        <v>92809</v>
      </c>
      <c r="D67" s="21" t="s">
        <v>185</v>
      </c>
      <c r="E67" s="10" t="s">
        <v>45</v>
      </c>
      <c r="F67" s="28">
        <v>345.8</v>
      </c>
      <c r="G67" s="24">
        <v>55.44</v>
      </c>
      <c r="H67" s="8" t="s">
        <v>24</v>
      </c>
      <c r="I67" s="29">
        <f>TRUNC((G67*(H11+1)),2)</f>
        <v>68.760000000000005</v>
      </c>
      <c r="J67" s="31">
        <f t="shared" ref="J67:J72" si="2">I67*F67</f>
        <v>23777.208000000002</v>
      </c>
      <c r="K67" s="16" t="s">
        <v>25</v>
      </c>
    </row>
    <row r="68" spans="1:11" ht="33.75">
      <c r="A68" s="7" t="s">
        <v>132</v>
      </c>
      <c r="B68" s="8" t="s">
        <v>22</v>
      </c>
      <c r="C68" s="9">
        <v>37451</v>
      </c>
      <c r="D68" s="21" t="s">
        <v>186</v>
      </c>
      <c r="E68" s="10" t="s">
        <v>45</v>
      </c>
      <c r="F68" s="28">
        <v>160</v>
      </c>
      <c r="G68" s="24">
        <v>345.8</v>
      </c>
      <c r="H68" s="8" t="s">
        <v>24</v>
      </c>
      <c r="I68" s="29">
        <f>TRUNC((G68*(H11+1)),2)</f>
        <v>428.89</v>
      </c>
      <c r="J68" s="31">
        <f t="shared" si="2"/>
        <v>68622.399999999994</v>
      </c>
      <c r="K68" s="11" t="s">
        <v>25</v>
      </c>
    </row>
    <row r="69" spans="1:11" ht="56.25">
      <c r="A69" s="12" t="s">
        <v>133</v>
      </c>
      <c r="B69" s="13" t="s">
        <v>44</v>
      </c>
      <c r="C69" s="14">
        <v>90106</v>
      </c>
      <c r="D69" s="20" t="s">
        <v>127</v>
      </c>
      <c r="E69" s="15" t="s">
        <v>128</v>
      </c>
      <c r="F69" s="29">
        <v>258.52</v>
      </c>
      <c r="G69" s="26">
        <v>9.5500000000000007</v>
      </c>
      <c r="H69" s="13" t="s">
        <v>24</v>
      </c>
      <c r="I69" s="29">
        <f>TRUNC((G69*(H11+1)),2)</f>
        <v>11.84</v>
      </c>
      <c r="J69" s="31">
        <f t="shared" si="2"/>
        <v>3060.8767999999995</v>
      </c>
      <c r="K69" s="16" t="s">
        <v>25</v>
      </c>
    </row>
    <row r="70" spans="1:11" ht="22.5">
      <c r="A70" s="7" t="s">
        <v>134</v>
      </c>
      <c r="B70" s="8" t="s">
        <v>22</v>
      </c>
      <c r="C70" s="9">
        <v>4012</v>
      </c>
      <c r="D70" s="21" t="s">
        <v>167</v>
      </c>
      <c r="E70" s="10" t="s">
        <v>135</v>
      </c>
      <c r="F70" s="30">
        <v>1676.8</v>
      </c>
      <c r="G70" s="24">
        <v>18.920000000000002</v>
      </c>
      <c r="H70" s="8" t="s">
        <v>24</v>
      </c>
      <c r="I70" s="29">
        <f>TRUNC((G70*(H11+1)),2)</f>
        <v>23.46</v>
      </c>
      <c r="J70" s="31">
        <f t="shared" si="2"/>
        <v>39337.728000000003</v>
      </c>
      <c r="K70" s="11" t="s">
        <v>25</v>
      </c>
    </row>
    <row r="71" spans="1:11" ht="22.5">
      <c r="A71" s="7" t="s">
        <v>136</v>
      </c>
      <c r="B71" s="8" t="s">
        <v>22</v>
      </c>
      <c r="C71" s="9">
        <v>4721</v>
      </c>
      <c r="D71" s="21" t="s">
        <v>166</v>
      </c>
      <c r="E71" s="10" t="s">
        <v>128</v>
      </c>
      <c r="F71" s="28">
        <v>101.65</v>
      </c>
      <c r="G71" s="24">
        <v>107.93</v>
      </c>
      <c r="H71" s="8" t="s">
        <v>24</v>
      </c>
      <c r="I71" s="29">
        <f>TRUNC((G71*(H11+1)),2)</f>
        <v>133.86000000000001</v>
      </c>
      <c r="J71" s="31">
        <f t="shared" si="2"/>
        <v>13606.869000000002</v>
      </c>
      <c r="K71" s="11" t="s">
        <v>25</v>
      </c>
    </row>
    <row r="72" spans="1:11" ht="22.5">
      <c r="A72" s="7" t="s">
        <v>138</v>
      </c>
      <c r="B72" s="8" t="s">
        <v>22</v>
      </c>
      <c r="C72" s="9">
        <v>370</v>
      </c>
      <c r="D72" s="21" t="s">
        <v>165</v>
      </c>
      <c r="E72" s="10" t="s">
        <v>128</v>
      </c>
      <c r="F72" s="28">
        <v>35</v>
      </c>
      <c r="G72" s="24">
        <v>132</v>
      </c>
      <c r="H72" s="8" t="s">
        <v>24</v>
      </c>
      <c r="I72" s="29">
        <f>TRUNC((G72*(H11+1)),2)</f>
        <v>163.71</v>
      </c>
      <c r="J72" s="31">
        <f t="shared" si="2"/>
        <v>5729.85</v>
      </c>
      <c r="K72" s="11" t="s">
        <v>25</v>
      </c>
    </row>
    <row r="73" spans="1:11">
      <c r="A73" s="4" t="s">
        <v>16</v>
      </c>
      <c r="B73" s="5"/>
      <c r="C73" s="5"/>
      <c r="D73" s="18" t="s">
        <v>17</v>
      </c>
      <c r="E73" s="5"/>
      <c r="F73" s="27"/>
      <c r="G73" s="27"/>
      <c r="H73" s="5"/>
      <c r="I73" s="5"/>
      <c r="J73" s="34">
        <f>SUM(J74:J76)</f>
        <v>612278.29799999995</v>
      </c>
      <c r="K73" s="5"/>
    </row>
    <row r="74" spans="1:11" ht="33.75">
      <c r="A74" s="7" t="s">
        <v>140</v>
      </c>
      <c r="B74" s="8" t="s">
        <v>22</v>
      </c>
      <c r="C74" s="9">
        <v>4721</v>
      </c>
      <c r="D74" s="19" t="s">
        <v>137</v>
      </c>
      <c r="E74" s="10" t="s">
        <v>128</v>
      </c>
      <c r="F74" s="28">
        <v>1533.6</v>
      </c>
      <c r="G74" s="24">
        <v>107.93</v>
      </c>
      <c r="H74" s="8" t="s">
        <v>24</v>
      </c>
      <c r="I74" s="29">
        <f>TRUNC((G74*(H11+1)),2)</f>
        <v>133.86000000000001</v>
      </c>
      <c r="J74" s="31">
        <f>I74*F74</f>
        <v>205287.696</v>
      </c>
      <c r="K74" s="11" t="s">
        <v>25</v>
      </c>
    </row>
    <row r="75" spans="1:11" ht="33.75">
      <c r="A75" s="7" t="s">
        <v>141</v>
      </c>
      <c r="B75" s="8" t="s">
        <v>22</v>
      </c>
      <c r="C75" s="9">
        <v>370</v>
      </c>
      <c r="D75" s="19" t="s">
        <v>139</v>
      </c>
      <c r="E75" s="10" t="s">
        <v>128</v>
      </c>
      <c r="F75" s="30">
        <v>1150.2</v>
      </c>
      <c r="G75" s="24">
        <v>132</v>
      </c>
      <c r="H75" s="8" t="s">
        <v>24</v>
      </c>
      <c r="I75" s="29">
        <f>TRUNC((G75*(H11+1)),2)</f>
        <v>163.71</v>
      </c>
      <c r="J75" s="31">
        <f t="shared" ref="J75:J76" si="3">I75*F75</f>
        <v>188299.24200000003</v>
      </c>
      <c r="K75" s="11" t="s">
        <v>25</v>
      </c>
    </row>
    <row r="76" spans="1:11">
      <c r="A76" s="7" t="s">
        <v>142</v>
      </c>
      <c r="B76" s="8" t="s">
        <v>29</v>
      </c>
      <c r="C76" s="10" t="s">
        <v>143</v>
      </c>
      <c r="D76" s="21" t="s">
        <v>184</v>
      </c>
      <c r="E76" s="10" t="s">
        <v>135</v>
      </c>
      <c r="F76" s="30">
        <v>7668</v>
      </c>
      <c r="G76" s="24">
        <v>23</v>
      </c>
      <c r="H76" s="8" t="s">
        <v>24</v>
      </c>
      <c r="I76" s="29">
        <f>TRUNC((G76*(H11+1)),2)</f>
        <v>28.52</v>
      </c>
      <c r="J76" s="31">
        <f t="shared" si="3"/>
        <v>218691.36</v>
      </c>
      <c r="K76" s="11" t="s">
        <v>25</v>
      </c>
    </row>
    <row r="77" spans="1:11">
      <c r="A77" s="4" t="s">
        <v>18</v>
      </c>
      <c r="B77" s="5"/>
      <c r="C77" s="5"/>
      <c r="D77" s="18" t="s">
        <v>19</v>
      </c>
      <c r="E77" s="5"/>
      <c r="F77" s="27"/>
      <c r="G77" s="27"/>
      <c r="H77" s="5"/>
      <c r="I77" s="5"/>
      <c r="J77" s="34">
        <f>J78</f>
        <v>117401.28</v>
      </c>
      <c r="K77" s="5"/>
    </row>
    <row r="78" spans="1:11" ht="67.5">
      <c r="A78" s="12" t="s">
        <v>144</v>
      </c>
      <c r="B78" s="13" t="s">
        <v>44</v>
      </c>
      <c r="C78" s="14">
        <v>101236</v>
      </c>
      <c r="D78" s="19" t="s">
        <v>145</v>
      </c>
      <c r="E78" s="15" t="s">
        <v>128</v>
      </c>
      <c r="F78" s="29">
        <v>2784</v>
      </c>
      <c r="G78" s="26">
        <v>34</v>
      </c>
      <c r="H78" s="13" t="s">
        <v>24</v>
      </c>
      <c r="I78" s="29">
        <f>TRUNC((G78*(H11+1)),2)</f>
        <v>42.17</v>
      </c>
      <c r="J78" s="31">
        <f>I78*F78</f>
        <v>117401.28</v>
      </c>
      <c r="K78" s="16" t="s">
        <v>25</v>
      </c>
    </row>
    <row r="79" spans="1:11">
      <c r="I79" s="32"/>
    </row>
  </sheetData>
  <mergeCells count="9">
    <mergeCell ref="A10:B10"/>
    <mergeCell ref="C10:E10"/>
    <mergeCell ref="F10:K10"/>
    <mergeCell ref="C2:J2"/>
    <mergeCell ref="C5:F5"/>
    <mergeCell ref="C4:D4"/>
    <mergeCell ref="E4:J4"/>
    <mergeCell ref="K8:K9"/>
    <mergeCell ref="A9:J9"/>
  </mergeCells>
  <pageMargins left="0.7" right="0.7" top="0.75" bottom="0.75" header="0.3" footer="0.3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25" sqref="J25"/>
    </sheetView>
  </sheetViews>
  <sheetFormatPr defaultRowHeight="12.75"/>
  <cols>
    <col min="2" max="2" width="49" bestFit="1" customWidth="1"/>
    <col min="3" max="3" width="11.6640625" bestFit="1" customWidth="1"/>
    <col min="5" max="5" width="12.33203125" bestFit="1" customWidth="1"/>
    <col min="7" max="7" width="12.33203125" bestFit="1" customWidth="1"/>
    <col min="9" max="9" width="12.33203125" bestFit="1" customWidth="1"/>
    <col min="11" max="11" width="12.33203125" bestFit="1" customWidth="1"/>
    <col min="13" max="13" width="13" bestFit="1" customWidth="1"/>
    <col min="14" max="14" width="8" bestFit="1" customWidth="1"/>
    <col min="15" max="15" width="12.33203125" bestFit="1" customWidth="1"/>
    <col min="16" max="16" width="13.6640625" bestFit="1" customWidth="1"/>
  </cols>
  <sheetData>
    <row r="1" spans="1:16" ht="18.75" customHeight="1">
      <c r="A1" s="74" t="s">
        <v>188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49"/>
      <c r="M1" s="49"/>
      <c r="N1" s="49"/>
      <c r="O1" s="49"/>
      <c r="P1" s="49"/>
    </row>
    <row r="2" spans="1:16" ht="17.25" customHeight="1">
      <c r="A2" s="61" t="s">
        <v>189</v>
      </c>
      <c r="B2" s="51" t="str">
        <f>PO!A9</f>
        <v xml:space="preserve">DRENAGEM PLUVIAL COM VALAS DE INFILTRAÇÃO E IRRIGAÇÃO E PLANTIO DE GRAMA BERMUDA NO CAMPO CARAVAGGIO                                                                                                                                                    </v>
      </c>
      <c r="C2" s="51"/>
      <c r="D2" s="51"/>
      <c r="E2" s="51"/>
      <c r="F2" s="51"/>
      <c r="G2" s="51"/>
      <c r="H2" s="51"/>
      <c r="I2" s="51"/>
      <c r="J2" s="51"/>
      <c r="K2" s="62"/>
      <c r="L2" s="51"/>
      <c r="M2" s="51"/>
      <c r="N2" s="51"/>
      <c r="O2" s="51"/>
      <c r="P2" s="51"/>
    </row>
    <row r="3" spans="1:16" ht="13.5" thickBot="1">
      <c r="A3" s="63" t="s">
        <v>190</v>
      </c>
      <c r="B3" s="64" t="s">
        <v>202</v>
      </c>
      <c r="C3" s="64"/>
      <c r="D3" s="65"/>
      <c r="E3" s="65"/>
      <c r="F3" s="65"/>
      <c r="G3" s="65"/>
      <c r="H3" s="66"/>
      <c r="I3" s="65"/>
      <c r="J3" s="66"/>
      <c r="K3" s="77"/>
      <c r="L3" s="54"/>
      <c r="M3" s="54"/>
      <c r="N3" s="54"/>
      <c r="O3" s="54"/>
      <c r="P3" s="54"/>
    </row>
    <row r="4" spans="1:16">
      <c r="A4" s="67"/>
      <c r="B4" s="68"/>
      <c r="C4" s="68"/>
      <c r="D4" s="69"/>
      <c r="E4" s="69"/>
      <c r="F4" s="69"/>
      <c r="G4" s="69"/>
      <c r="H4" s="68"/>
      <c r="I4" s="69"/>
      <c r="J4" s="68"/>
      <c r="K4" s="79"/>
      <c r="L4" s="54"/>
      <c r="M4" s="54"/>
      <c r="N4" s="54"/>
      <c r="O4" s="54"/>
      <c r="P4" s="54"/>
    </row>
    <row r="5" spans="1:16">
      <c r="A5" s="61"/>
      <c r="B5" s="50"/>
      <c r="C5" s="50"/>
      <c r="D5" s="53"/>
      <c r="E5" s="53"/>
      <c r="F5" s="53"/>
      <c r="G5" s="53"/>
      <c r="H5" s="50"/>
      <c r="I5" s="53"/>
      <c r="J5" s="50"/>
      <c r="K5" s="78"/>
      <c r="L5" s="54"/>
      <c r="M5" s="54"/>
      <c r="N5" s="54"/>
      <c r="O5" s="54"/>
      <c r="P5" s="54"/>
    </row>
    <row r="6" spans="1:16">
      <c r="A6" s="70" t="s">
        <v>191</v>
      </c>
      <c r="B6" s="55" t="s">
        <v>192</v>
      </c>
      <c r="C6" s="55" t="s">
        <v>193</v>
      </c>
      <c r="D6" s="55" t="s">
        <v>194</v>
      </c>
      <c r="E6" s="56" t="s">
        <v>193</v>
      </c>
      <c r="F6" s="55" t="s">
        <v>195</v>
      </c>
      <c r="G6" s="56" t="s">
        <v>193</v>
      </c>
      <c r="H6" s="55" t="s">
        <v>196</v>
      </c>
      <c r="I6" s="56" t="s">
        <v>193</v>
      </c>
      <c r="J6" s="55" t="s">
        <v>197</v>
      </c>
      <c r="K6" s="80" t="s">
        <v>193</v>
      </c>
      <c r="L6" s="54"/>
      <c r="M6" s="54"/>
      <c r="N6" s="54"/>
      <c r="O6" s="54"/>
      <c r="P6" s="54"/>
    </row>
    <row r="7" spans="1:16">
      <c r="A7" s="71" t="s">
        <v>198</v>
      </c>
      <c r="B7" s="52" t="str">
        <f>PO!D11</f>
        <v>IRRIGAÇÃO</v>
      </c>
      <c r="C7" s="52">
        <f>PO!J11</f>
        <v>72422.731999999975</v>
      </c>
      <c r="D7" s="58"/>
      <c r="E7" s="53">
        <f>C7*D7</f>
        <v>0</v>
      </c>
      <c r="F7" s="58">
        <v>0.25</v>
      </c>
      <c r="G7" s="53">
        <f>C7*F7</f>
        <v>18105.682999999994</v>
      </c>
      <c r="H7" s="60">
        <v>0.25</v>
      </c>
      <c r="I7" s="53">
        <f>H7*C7</f>
        <v>18105.682999999994</v>
      </c>
      <c r="J7" s="60">
        <v>0.5</v>
      </c>
      <c r="K7" s="81">
        <f>J7*C7</f>
        <v>36211.365999999987</v>
      </c>
      <c r="L7" s="54"/>
      <c r="M7" s="54"/>
      <c r="N7" s="54"/>
      <c r="O7" s="54"/>
      <c r="P7" s="54"/>
    </row>
    <row r="8" spans="1:16">
      <c r="A8" s="71" t="s">
        <v>199</v>
      </c>
      <c r="B8" s="52" t="str">
        <f>PO!D64</f>
        <v>DRENAGEM</v>
      </c>
      <c r="C8" s="52">
        <f>PO!J64</f>
        <v>313544.75779999996</v>
      </c>
      <c r="D8" s="58">
        <v>0.5</v>
      </c>
      <c r="E8" s="53">
        <f t="shared" ref="E8:E10" si="0">C8*D8</f>
        <v>156772.37889999998</v>
      </c>
      <c r="F8" s="58">
        <v>0.5</v>
      </c>
      <c r="G8" s="53">
        <f>C8*F8</f>
        <v>156772.37889999998</v>
      </c>
      <c r="H8" s="60"/>
      <c r="I8" s="53"/>
      <c r="J8" s="60"/>
      <c r="K8" s="81"/>
      <c r="L8" s="54"/>
      <c r="M8" s="54"/>
      <c r="N8" s="54"/>
      <c r="O8" s="54"/>
      <c r="P8" s="54"/>
    </row>
    <row r="9" spans="1:16">
      <c r="A9" s="71" t="s">
        <v>200</v>
      </c>
      <c r="B9" s="52" t="str">
        <f>PO!D73</f>
        <v>IMPLANTAÇÃO DO GRAMADO</v>
      </c>
      <c r="C9" s="52">
        <f>PO!J73</f>
        <v>612278.29799999995</v>
      </c>
      <c r="D9" s="58"/>
      <c r="E9" s="53">
        <f t="shared" si="0"/>
        <v>0</v>
      </c>
      <c r="F9" s="58">
        <v>0.25</v>
      </c>
      <c r="G9" s="53">
        <f>F9*C9</f>
        <v>153069.57449999999</v>
      </c>
      <c r="H9" s="60">
        <v>0.25</v>
      </c>
      <c r="I9" s="53">
        <f>C9*H9</f>
        <v>153069.57449999999</v>
      </c>
      <c r="J9" s="60">
        <v>0.5</v>
      </c>
      <c r="K9" s="81">
        <f>J9*C9</f>
        <v>306139.14899999998</v>
      </c>
      <c r="L9" s="54"/>
      <c r="M9" s="54"/>
      <c r="N9" s="54"/>
      <c r="O9" s="54"/>
      <c r="P9" s="54"/>
    </row>
    <row r="10" spans="1:16">
      <c r="A10" s="71" t="s">
        <v>201</v>
      </c>
      <c r="B10" s="52" t="str">
        <f>PO!D77</f>
        <v>MOVIMENTAÇÃO DO SOLO</v>
      </c>
      <c r="C10" s="52">
        <f>PO!J77</f>
        <v>117401.28</v>
      </c>
      <c r="D10" s="60">
        <v>1</v>
      </c>
      <c r="E10" s="53">
        <f t="shared" si="0"/>
        <v>117401.28</v>
      </c>
      <c r="F10" s="60"/>
      <c r="G10" s="53"/>
      <c r="H10" s="60"/>
      <c r="I10" s="53"/>
      <c r="J10" s="60"/>
      <c r="K10" s="81"/>
      <c r="L10" s="54"/>
      <c r="M10" s="54"/>
      <c r="N10" s="54"/>
      <c r="O10" s="54"/>
      <c r="P10" s="54"/>
    </row>
    <row r="11" spans="1:16">
      <c r="A11" s="71"/>
      <c r="B11" s="52"/>
      <c r="C11" s="52"/>
      <c r="D11" s="60"/>
      <c r="E11" s="53"/>
      <c r="F11" s="60"/>
      <c r="G11" s="53"/>
      <c r="H11" s="60"/>
      <c r="I11" s="53"/>
      <c r="J11" s="60"/>
      <c r="K11" s="78"/>
      <c r="L11" s="54"/>
      <c r="M11" s="54"/>
      <c r="N11" s="54"/>
      <c r="O11" s="54"/>
      <c r="P11" s="54"/>
    </row>
    <row r="12" spans="1:16">
      <c r="A12" s="71"/>
      <c r="B12" s="52"/>
      <c r="C12" s="52"/>
      <c r="D12" s="60"/>
      <c r="E12" s="53"/>
      <c r="F12" s="60"/>
      <c r="G12" s="53"/>
      <c r="H12" s="60"/>
      <c r="I12" s="53"/>
      <c r="J12" s="50"/>
      <c r="K12" s="78"/>
      <c r="L12" s="54"/>
      <c r="M12" s="54"/>
      <c r="N12" s="54"/>
      <c r="O12" s="54"/>
      <c r="P12" s="54"/>
    </row>
    <row r="13" spans="1:16">
      <c r="A13" s="71"/>
      <c r="B13" s="52"/>
      <c r="C13" s="52"/>
      <c r="D13" s="60"/>
      <c r="E13" s="53"/>
      <c r="F13" s="59"/>
      <c r="G13" s="53"/>
      <c r="H13" s="60"/>
      <c r="I13" s="53"/>
      <c r="J13" s="50"/>
      <c r="K13" s="78"/>
      <c r="L13" s="54"/>
      <c r="M13" s="54"/>
      <c r="N13" s="54"/>
      <c r="O13" s="54"/>
      <c r="P13" s="54"/>
    </row>
    <row r="14" spans="1:16">
      <c r="A14" s="71"/>
      <c r="B14" s="52"/>
      <c r="C14" s="52"/>
      <c r="D14" s="60"/>
      <c r="E14" s="53"/>
      <c r="F14" s="60"/>
      <c r="G14" s="53"/>
      <c r="H14" s="60"/>
      <c r="I14" s="53"/>
      <c r="J14" s="50"/>
      <c r="K14" s="78"/>
      <c r="L14" s="54"/>
      <c r="M14" s="54"/>
      <c r="N14" s="54"/>
      <c r="O14" s="54"/>
      <c r="P14" s="54"/>
    </row>
    <row r="15" spans="1:16">
      <c r="A15" s="71"/>
      <c r="B15" s="52"/>
      <c r="C15" s="52"/>
      <c r="D15" s="60"/>
      <c r="E15" s="53"/>
      <c r="F15" s="60"/>
      <c r="G15" s="53"/>
      <c r="H15" s="60"/>
      <c r="I15" s="53"/>
      <c r="J15" s="50"/>
      <c r="K15" s="78"/>
      <c r="L15" s="54"/>
      <c r="M15" s="54"/>
      <c r="N15" s="54"/>
      <c r="O15" s="54"/>
      <c r="P15" s="54"/>
    </row>
    <row r="16" spans="1:16" ht="13.5" thickBot="1">
      <c r="A16" s="72"/>
      <c r="B16" s="64" t="s">
        <v>203</v>
      </c>
      <c r="C16" s="64">
        <f>SUM(C7:C15)</f>
        <v>1115647.0677999998</v>
      </c>
      <c r="D16" s="73"/>
      <c r="E16" s="65">
        <f>SUM(E7:E15)</f>
        <v>274173.65889999998</v>
      </c>
      <c r="F16" s="73"/>
      <c r="G16" s="65">
        <f>SUM(G7:G15)</f>
        <v>327947.63639999996</v>
      </c>
      <c r="H16" s="73"/>
      <c r="I16" s="65">
        <f>SUM(I7:I15)</f>
        <v>171175.25749999998</v>
      </c>
      <c r="J16" s="66"/>
      <c r="K16" s="82">
        <f>SUM(K7:K11)</f>
        <v>342350.51499999996</v>
      </c>
      <c r="L16" s="54"/>
      <c r="M16" s="83"/>
      <c r="N16" s="54"/>
      <c r="O16" s="54"/>
      <c r="P16" s="54"/>
    </row>
    <row r="17" spans="1:16">
      <c r="A17" s="57"/>
      <c r="B17" s="50"/>
      <c r="C17" s="50"/>
      <c r="D17" s="60"/>
      <c r="E17" s="53"/>
      <c r="F17" s="59"/>
      <c r="G17" s="53"/>
      <c r="H17" s="50"/>
      <c r="I17" s="53"/>
      <c r="J17" s="50"/>
      <c r="K17" s="54"/>
      <c r="L17" s="54"/>
      <c r="M17" s="54"/>
      <c r="N17" s="54"/>
      <c r="O17" s="54"/>
      <c r="P17" s="54"/>
    </row>
    <row r="18" spans="1:16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</vt:lpstr>
      <vt:lpstr>CRONOGRAMA DE EXECUÇÃO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2023-11-10T11:55:20Z</cp:lastPrinted>
  <dcterms:created xsi:type="dcterms:W3CDTF">2023-11-09T16:16:22Z</dcterms:created>
  <dcterms:modified xsi:type="dcterms:W3CDTF">2023-12-20T13:56:28Z</dcterms:modified>
</cp:coreProperties>
</file>