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jamento\Projeot zecão\Nova pasta\São francisco\"/>
    </mc:Choice>
  </mc:AlternateContent>
  <bookViews>
    <workbookView xWindow="0" yWindow="0" windowWidth="28800" windowHeight="12435" tabRatio="899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1 - 127V_BLOCOS'!$B$10:$J$45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CRONOGRAMA!$B$1:$H$15</definedName>
    <definedName name="_xlnm.Print_Area" localSheetId="0">'TIPO 1 - 127V_BLOCOS'!$B$1:$J$54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D12" i="155" l="1"/>
  <c r="H13" i="155"/>
  <c r="H15" i="155" s="1"/>
  <c r="G13" i="155" l="1"/>
  <c r="G15" i="155" s="1"/>
  <c r="F13" i="155"/>
  <c r="F15" i="155" s="1"/>
  <c r="D15" i="155" l="1"/>
  <c r="I32" i="185" l="1"/>
  <c r="J32" i="185" s="1"/>
  <c r="I33" i="185"/>
  <c r="J33" i="185" s="1"/>
  <c r="I34" i="185"/>
  <c r="J34" i="185" s="1"/>
  <c r="I35" i="185"/>
  <c r="J35" i="185" s="1"/>
  <c r="I37" i="185"/>
  <c r="J37" i="185" s="1"/>
  <c r="I38" i="185"/>
  <c r="J38" i="185" s="1"/>
  <c r="I39" i="185"/>
  <c r="J39" i="185" s="1"/>
  <c r="I40" i="185"/>
  <c r="J40" i="185" s="1"/>
  <c r="I41" i="185"/>
  <c r="J41" i="185" s="1"/>
  <c r="I30" i="185"/>
  <c r="J30" i="185" s="1"/>
  <c r="I31" i="185"/>
  <c r="J31" i="185" s="1"/>
  <c r="I27" i="185"/>
  <c r="J27" i="185" s="1"/>
  <c r="I28" i="185"/>
  <c r="J28" i="185" s="1"/>
  <c r="I29" i="185"/>
  <c r="J29" i="185" s="1"/>
  <c r="I20" i="185" l="1"/>
  <c r="J20" i="185" s="1"/>
  <c r="I21" i="185"/>
  <c r="J21" i="185" s="1"/>
  <c r="I22" i="185"/>
  <c r="J22" i="185" s="1"/>
  <c r="I23" i="185"/>
  <c r="J23" i="185" s="1"/>
  <c r="I24" i="185"/>
  <c r="J24" i="185" s="1"/>
  <c r="I25" i="185"/>
  <c r="J25" i="185" s="1"/>
  <c r="I15" i="185"/>
  <c r="J15" i="185" s="1"/>
  <c r="I16" i="185"/>
  <c r="J16" i="185" s="1"/>
  <c r="I17" i="185"/>
  <c r="J17" i="185" s="1"/>
  <c r="I18" i="185"/>
  <c r="J18" i="185" s="1"/>
  <c r="I19" i="185"/>
  <c r="J19" i="185" s="1"/>
  <c r="I26" i="185"/>
  <c r="J26" i="185" s="1"/>
  <c r="I42" i="185"/>
  <c r="J42" i="185" s="1"/>
  <c r="I43" i="185"/>
  <c r="J43" i="185" s="1"/>
  <c r="I44" i="185"/>
  <c r="J44" i="185" s="1"/>
  <c r="I36" i="185" l="1"/>
  <c r="I12" i="185"/>
  <c r="I13" i="185"/>
  <c r="I14" i="185"/>
  <c r="J14" i="185" l="1"/>
  <c r="J12" i="185"/>
  <c r="J13" i="185"/>
  <c r="J36" i="185" l="1"/>
  <c r="J45" i="185" s="1"/>
</calcChain>
</file>

<file path=xl/sharedStrings.xml><?xml version="1.0" encoding="utf-8"?>
<sst xmlns="http://schemas.openxmlformats.org/spreadsheetml/2006/main" count="173" uniqueCount="111">
  <si>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</si>
  <si>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</si>
  <si>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</si>
  <si>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</si>
  <si>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</si>
  <si>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</si>
  <si>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</si>
  <si>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</si>
  <si>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</si>
  <si>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m²</t>
  </si>
  <si>
    <t>m</t>
  </si>
  <si>
    <t xml:space="preserve"> m²</t>
  </si>
  <si>
    <t>SEINFRA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</si>
  <si>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</si>
  <si>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</si>
  <si>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% ITEM</t>
  </si>
  <si>
    <t>Valores totais</t>
  </si>
  <si>
    <t>CPU</t>
  </si>
  <si>
    <t>UN.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</si>
  <si>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</si>
  <si>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</si>
  <si>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</si>
  <si>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</si>
  <si>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</si>
  <si>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Caixa de gordura simples</t>
  </si>
  <si>
    <t>SINAPI</t>
  </si>
  <si>
    <t>PLACA PADRÃO DE OBRA, Padrão  agente financeiro</t>
  </si>
  <si>
    <t>MUNICIPIO:  NOVA VENEZA/SC</t>
  </si>
  <si>
    <t xml:space="preserve">Imóvel: </t>
  </si>
  <si>
    <t xml:space="preserve">       </t>
  </si>
  <si>
    <t>C4541</t>
  </si>
  <si>
    <t>1.2</t>
  </si>
  <si>
    <t>1.3</t>
  </si>
  <si>
    <t>1.4</t>
  </si>
  <si>
    <t>BDI(%) :</t>
  </si>
  <si>
    <t>DEMOLIÇÃO DE RODAPÉ CERÂMICO, DE FORMA MANUAL, SEM REAPROVEITAMENTO.</t>
  </si>
  <si>
    <t>DEMOLIÇÃO DE ARGAMASSAS, DE FORMA MANUAL, SEM REAPROVEITAMENTO.</t>
  </si>
  <si>
    <t>REMOÇÃO DE JANELAS, DE FORMA MANUAL, SEM REAPROVEITAMENTO.</t>
  </si>
  <si>
    <t>REMOÇÃO DE PORTAS, DE FORMA MANUAL, SEM REAPROVEITAMENTO.</t>
  </si>
  <si>
    <t>C1055</t>
  </si>
  <si>
    <t>DEMOLIÇÃO DE FORRO DE TÁBUAS</t>
  </si>
  <si>
    <t>LIMPEZA DE SUPERFÍCIE COM JATO DE ALTA PRESSÃO.(limpeza da cobertura)</t>
  </si>
  <si>
    <t>C3037</t>
  </si>
  <si>
    <t>REBOCO C; ARGAMASSA DE CIMENTO E AREIA PENEIRADA TRAÇO 1:4</t>
  </si>
  <si>
    <t>JANELA DE ALUMÍNIO DE CORRER COM 2 FOLHAS PARA VIDROS, COM VIDROS, BATENTE, ACABAMENTO COM ACETATO OU BRILHANTE E FERRAGENS. EXCLUSIVE ALIZAR E CONTRAMARCO. FORNECIMENTO E INSTALAÇÃO.</t>
  </si>
  <si>
    <t>un.</t>
  </si>
  <si>
    <t>KIT DE PORTA-PRONTA DE MADEIRA EM ACABAMENTO MELAMÍNICO BRANCO, FOLHA LEVE OU MÉDIA, E BATENTE METÁLICO, 80X210CM, FIXAÇÃO COM ARGAMASSA - FORNECIMENTO E INSTALAÇÃO.</t>
  </si>
  <si>
    <t>FORRO EM MADEIRA PINUS, PARA AMBIENTES COMERCIAIS, INCLUSIVE ESTRUTURA DE FIXAÇÃO.</t>
  </si>
  <si>
    <t>ACABAMENTO PARA FORRO(RODA-FORRO EM MADEIRA)</t>
  </si>
  <si>
    <t>CUMEEIRA E ESPIGÃO PARA TELHA CERÂMICA EMBOÇADA COM ARGAMASSA TRAÇO 1:2:9 (CIMENTO, CAL E AREIA), PARA TELHADOS COM MAIS DE 2 ÁGUAS, INCLUSO TRANSPORTE VERTICAL.</t>
  </si>
  <si>
    <t>C3005</t>
  </si>
  <si>
    <t>COBERTURA TELHA CERÂMICA - (RIPA, CAIBRO)</t>
  </si>
  <si>
    <t>MADEIRAMENTO P/TELHA CERÂMICA C/ REAPROVEITAMENTO</t>
  </si>
  <si>
    <t>TINTA CERÂMICA DE ACABAMENTO, DUAS DEMÃOS(cobertura)</t>
  </si>
  <si>
    <t>C2470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</si>
  <si>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</si>
  <si>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</si>
  <si>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</si>
  <si>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</si>
  <si>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</si>
  <si>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</si>
  <si>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</si>
  <si>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</si>
  <si>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</si>
  <si>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</si>
  <si>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</si>
  <si>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</si>
  <si>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PINTURA TINTA DE ACABAMENTO (PIGMENTADA) ESMALTE SINTÉTICO BRILHANTE EM MADEIRA, 2 DEMÃOS.</t>
  </si>
  <si>
    <t>APLICAÇÃO MANUAL DE FUNDO SELADOR ACRÍLICO EM SUPERFÍCIES INTERNAS</t>
  </si>
  <si>
    <t>APLICAÇÃO MANUAL DE PINTURA COM TINTA LÁTEX ACRÍLICA EM PAREDES, DUAS DEMÃOS</t>
  </si>
  <si>
    <t>PINTURA TINTA DE ACABAMENTO (PIGMENTADA) ESMALTE SINTÉTICO BRILHANTE EM MADEIRA, 2 DEMÃOS.(para portas)</t>
  </si>
  <si>
    <t>PINTURA TINTA DE ACABAMENTO (PIGMENTADA) ESMALTE SINTÉTICO BRILHANTE EM MADEIRA, 2 DEMÃOS.(para forro)</t>
  </si>
  <si>
    <t>1.17</t>
  </si>
  <si>
    <t>1.18</t>
  </si>
  <si>
    <t>1.19</t>
  </si>
  <si>
    <t>1.20</t>
  </si>
  <si>
    <t>1.21</t>
  </si>
  <si>
    <t>C0657</t>
  </si>
  <si>
    <t>CALHA DE ALUMÍNIO DESENVOLVIMENTO DE 25cm</t>
  </si>
  <si>
    <t>C2479</t>
  </si>
  <si>
    <t>TUBO PVC, SÉRIE R, ÁGUA PLUVIAL, DN 75 MM, FORNECIDO E INSTALADO EM CONDUTORES VERTICAIS DE ÁGUAS PLUVIAIS.</t>
  </si>
  <si>
    <t>TOLDO COM ESTRUTURA METÁLICA C/ INSTALAÇÃO</t>
  </si>
  <si>
    <t>LIMPEZA DE OBRA</t>
  </si>
  <si>
    <t>1.22</t>
  </si>
  <si>
    <t>1.23</t>
  </si>
  <si>
    <t>1.24</t>
  </si>
  <si>
    <t>1.25</t>
  </si>
  <si>
    <t>1.26</t>
  </si>
  <si>
    <t>CAIXA DE INSPEÇÃO EM ALVENARIA P/LIGAÇÃO CONDOMINIAL, DI= (40X40)cm</t>
  </si>
  <si>
    <t>C0611</t>
  </si>
  <si>
    <t>1.27</t>
  </si>
  <si>
    <t>1.28</t>
  </si>
  <si>
    <t>1.29</t>
  </si>
  <si>
    <t>1.30</t>
  </si>
  <si>
    <t>1.31</t>
  </si>
  <si>
    <t>1.32</t>
  </si>
  <si>
    <t>1.33</t>
  </si>
  <si>
    <t>TANQUE SÉPTICO CIRCULAR, EM CONCRETO PRÉ-MOLDADO, DIÂMETRO INTERNO = 1,10M, ALTURA INTERNA = 2,50 M, VOLUME ÚTIL: 2138,2 L (PARA 5 CONTRIBUINTES).</t>
  </si>
  <si>
    <t>FILTRO ANAERÓBIO CIRCULAR, EM CONCRETO PRÉ-MOLDADO, DIÂMETRO INTERNO = 1,10 M, ALTURA INTERNA = 1,50 M, VOLUME ÚTIL: 1140,4 L (PARA 5 CONTRIBUINTES)</t>
  </si>
  <si>
    <t>SUMIDOURO CIRCULAR, EM CONCRETO PRÉ-MOLDADO, DIÂMETRO INTERNO = 2,38 M, ALTURA INTERNA = 3,0 M, ÁREA DE INFILTRAÇÃO: 25 M² (PARA 5 CONTRIBUINTES).</t>
  </si>
  <si>
    <t>CAIXA D´ÁGUA EM POLIETILENO, 500 LITROS (INCLUSOS TUBOS, CONEXÕES E TORNEIRA DE BÓIA) - FORNECIMENTO E INSTALAÇÃO.</t>
  </si>
  <si>
    <t>REMOÇÃO DE LUMINÁRIAS, DE FORMA MANUAL, SEM REAPROVEITAMENTO.</t>
  </si>
  <si>
    <t>LUMINÁRIA TIPO PLAFON EM PLÁSTICO, DE SOBREPOR, COM 1 LÂMPADA FLUORESCENTE DE 15 W, SEM REATOR - FORNECIMENTO E INSTALAÇÃO.</t>
  </si>
  <si>
    <t>Obra: REFORMA UBS SÃO FRANCISCO</t>
  </si>
  <si>
    <t>Data de preço: MARÇO/2022 não desonerado</t>
  </si>
  <si>
    <t>Endereço: Rua ANDRÉ JOSÉ STEINER, BAIRO SÃO FRANCISCO</t>
  </si>
  <si>
    <t>172,5 m²</t>
  </si>
  <si>
    <t>Edificação UBS SÃO FRANCISCO</t>
  </si>
  <si>
    <t>REFORMA</t>
  </si>
  <si>
    <t>CRONOGRAMA FÍSICO FINANCEIRO</t>
  </si>
  <si>
    <t>Obra REFORMA UBS SÃO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</si>
</sst>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77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5" borderId="21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6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21" applyBorder="0">
      <alignment horizontal="left" vertical="center" wrapText="1" indent="2"/>
      <protection locked="0"/>
    </xf>
    <xf numFmtId="0" fontId="34" fillId="0" borderId="21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9" borderId="0" applyNumberFormat="0" applyBorder="0" applyAlignment="0" applyProtection="0"/>
    <xf numFmtId="0" fontId="49" fillId="21" borderId="23" applyNumberFormat="0" applyAlignment="0" applyProtection="0"/>
    <xf numFmtId="0" fontId="50" fillId="22" borderId="24" applyNumberFormat="0" applyAlignment="0" applyProtection="0"/>
    <xf numFmtId="0" fontId="51" fillId="0" borderId="25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6" borderId="0" applyNumberFormat="0" applyBorder="0" applyAlignment="0" applyProtection="0"/>
    <xf numFmtId="0" fontId="52" fillId="12" borderId="23" applyNumberFormat="0" applyAlignment="0" applyProtection="0"/>
    <xf numFmtId="0" fontId="53" fillId="8" borderId="0" applyNumberFormat="0" applyBorder="0" applyAlignment="0" applyProtection="0"/>
    <xf numFmtId="0" fontId="54" fillId="27" borderId="0" applyNumberFormat="0" applyBorder="0" applyAlignment="0" applyProtection="0"/>
    <xf numFmtId="0" fontId="5" fillId="0" borderId="0"/>
    <xf numFmtId="0" fontId="28" fillId="0" borderId="0"/>
    <xf numFmtId="0" fontId="15" fillId="28" borderId="26" applyNumberFormat="0" applyAlignment="0" applyProtection="0"/>
    <xf numFmtId="0" fontId="55" fillId="21" borderId="2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60" fillId="0" borderId="30" applyNumberFormat="0" applyFill="0" applyAlignment="0" applyProtection="0"/>
    <xf numFmtId="0" fontId="60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74" fillId="39" borderId="0" applyNumberFormat="0" applyBorder="0" applyAlignment="0" applyProtection="0"/>
    <xf numFmtId="0" fontId="74" fillId="43" borderId="0" applyNumberFormat="0" applyBorder="0" applyAlignment="0" applyProtection="0"/>
    <xf numFmtId="0" fontId="74" fillId="47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64" fillId="29" borderId="0" applyNumberFormat="0" applyBorder="0" applyAlignment="0" applyProtection="0"/>
    <xf numFmtId="0" fontId="69" fillId="33" borderId="34" applyNumberFormat="0" applyAlignment="0" applyProtection="0"/>
    <xf numFmtId="0" fontId="71" fillId="34" borderId="37" applyNumberFormat="0" applyAlignment="0" applyProtection="0"/>
    <xf numFmtId="0" fontId="70" fillId="0" borderId="36" applyNumberFormat="0" applyFill="0" applyAlignment="0" applyProtection="0"/>
    <xf numFmtId="0" fontId="74" fillId="36" borderId="0" applyNumberFormat="0" applyBorder="0" applyAlignment="0" applyProtection="0"/>
    <xf numFmtId="0" fontId="74" fillId="40" borderId="0" applyNumberFormat="0" applyBorder="0" applyAlignment="0" applyProtection="0"/>
    <xf numFmtId="0" fontId="74" fillId="44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67" fillId="32" borderId="34" applyNumberFormat="0" applyAlignment="0" applyProtection="0"/>
    <xf numFmtId="0" fontId="65" fillId="30" borderId="0" applyNumberFormat="0" applyBorder="0" applyAlignment="0" applyProtection="0"/>
    <xf numFmtId="44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5" borderId="38" applyNumberFormat="0" applyFont="0" applyAlignment="0" applyProtection="0"/>
    <xf numFmtId="0" fontId="68" fillId="33" borderId="3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32" applyNumberFormat="0" applyFill="0" applyAlignment="0" applyProtection="0"/>
    <xf numFmtId="0" fontId="63" fillId="0" borderId="33" applyNumberFormat="0" applyFill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3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5" borderId="3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5" fillId="0" borderId="0"/>
    <xf numFmtId="0" fontId="15" fillId="0" borderId="0"/>
  </cellStyleXfs>
  <cellXfs count="134">
    <xf numFmtId="0" fontId="0" fillId="0" borderId="0" xfId="0"/>
    <xf numFmtId="164" fontId="15" fillId="2" borderId="1" xfId="26" applyFont="1" applyFill="1" applyBorder="1" applyAlignment="1">
      <alignment vertical="center"/>
    </xf>
    <xf numFmtId="4" fontId="16" fillId="0" borderId="0" xfId="10" applyNumberFormat="1" applyFont="1" applyFill="1" applyBorder="1" applyAlignment="1">
      <alignment vertical="center"/>
    </xf>
    <xf numFmtId="0" fontId="15" fillId="3" borderId="18" xfId="10" applyFill="1" applyBorder="1" applyAlignment="1">
      <alignment horizontal="center"/>
    </xf>
    <xf numFmtId="0" fontId="15" fillId="3" borderId="3" xfId="10" applyFill="1" applyBorder="1" applyAlignment="1">
      <alignment horizontal="center"/>
    </xf>
    <xf numFmtId="0" fontId="15" fillId="0" borderId="19" xfId="10" applyBorder="1"/>
    <xf numFmtId="0" fontId="15" fillId="0" borderId="20" xfId="10" applyBorder="1" applyAlignment="1">
      <alignment horizontal="center"/>
    </xf>
    <xf numFmtId="0" fontId="15" fillId="0" borderId="20" xfId="10" applyBorder="1"/>
    <xf numFmtId="0" fontId="15" fillId="0" borderId="13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64" fontId="15" fillId="0" borderId="1" xfId="10" applyNumberFormat="1" applyBorder="1"/>
    <xf numFmtId="0" fontId="15" fillId="0" borderId="0" xfId="10"/>
    <xf numFmtId="164" fontId="0" fillId="0" borderId="0" xfId="45" applyFont="1"/>
    <xf numFmtId="10" fontId="16" fillId="3" borderId="3" xfId="10" applyNumberFormat="1" applyFont="1" applyFill="1" applyBorder="1"/>
    <xf numFmtId="164" fontId="15" fillId="3" borderId="3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5" xfId="257" applyFont="1" applyBorder="1" applyAlignment="1">
      <alignment vertical="center"/>
    </xf>
    <xf numFmtId="0" fontId="16" fillId="0" borderId="6" xfId="257" applyFont="1" applyBorder="1" applyAlignment="1">
      <alignment vertical="center"/>
    </xf>
    <xf numFmtId="164" fontId="15" fillId="0" borderId="6" xfId="45" applyFont="1" applyBorder="1" applyAlignment="1">
      <alignment horizontal="center" vertical="center"/>
    </xf>
    <xf numFmtId="0" fontId="15" fillId="0" borderId="6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11" xfId="257" applyFont="1" applyBorder="1" applyAlignment="1">
      <alignment vertical="center"/>
    </xf>
    <xf numFmtId="164" fontId="16" fillId="0" borderId="11" xfId="45" applyFont="1" applyBorder="1" applyAlignment="1">
      <alignment horizontal="center" vertical="center"/>
    </xf>
    <xf numFmtId="0" fontId="15" fillId="0" borderId="11" xfId="257" applyFont="1" applyBorder="1" applyAlignment="1">
      <alignment vertical="center"/>
    </xf>
    <xf numFmtId="0" fontId="15" fillId="0" borderId="11" xfId="257" applyBorder="1"/>
    <xf numFmtId="164" fontId="16" fillId="0" borderId="0" xfId="37" applyFont="1" applyFill="1" applyAlignment="1">
      <alignment vertical="center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2" borderId="1" xfId="10" applyFont="1" applyFill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10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center"/>
      <protection locked="0"/>
    </xf>
    <xf numFmtId="0" fontId="15" fillId="0" borderId="11" xfId="10" applyFont="1" applyFill="1" applyBorder="1" applyAlignment="1" applyProtection="1">
      <alignment horizontal="left" vertical="center"/>
      <protection locked="0"/>
    </xf>
    <xf numFmtId="0" fontId="15" fillId="0" borderId="11" xfId="10" applyFont="1" applyFill="1" applyBorder="1" applyAlignment="1" applyProtection="1">
      <alignment horizontal="center" vertical="center"/>
      <protection locked="0"/>
    </xf>
    <xf numFmtId="0" fontId="16" fillId="3" borderId="1" xfId="10" applyFont="1" applyFill="1" applyBorder="1" applyAlignment="1">
      <alignment horizontal="center" vertical="center"/>
    </xf>
    <xf numFmtId="0" fontId="16" fillId="2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2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49" fontId="16" fillId="2" borderId="21" xfId="10" applyNumberFormat="1" applyFont="1" applyFill="1" applyBorder="1" applyAlignment="1">
      <alignment vertical="center"/>
    </xf>
    <xf numFmtId="49" fontId="16" fillId="2" borderId="17" xfId="10" applyNumberFormat="1" applyFont="1" applyFill="1" applyBorder="1" applyAlignment="1">
      <alignment vertical="center"/>
    </xf>
    <xf numFmtId="49" fontId="16" fillId="2" borderId="22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164" fontId="16" fillId="2" borderId="1" xfId="26" applyFont="1" applyFill="1" applyBorder="1" applyAlignment="1">
      <alignment vertical="center"/>
    </xf>
    <xf numFmtId="4" fontId="15" fillId="0" borderId="0" xfId="10" applyNumberFormat="1" applyFont="1" applyFill="1" applyBorder="1" applyAlignment="1">
      <alignment vertical="center"/>
    </xf>
    <xf numFmtId="0" fontId="15" fillId="4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vertical="center" wrapText="1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6" fillId="0" borderId="8" xfId="10" applyFont="1" applyBorder="1" applyAlignment="1">
      <alignment vertical="center"/>
    </xf>
    <xf numFmtId="0" fontId="16" fillId="0" borderId="10" xfId="10" applyFont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6" fillId="0" borderId="0" xfId="10" applyFont="1" applyFill="1" applyAlignment="1">
      <alignment horizontal="center"/>
    </xf>
    <xf numFmtId="0" fontId="15" fillId="4" borderId="2" xfId="2028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9" fontId="16" fillId="60" borderId="14" xfId="10" applyNumberFormat="1" applyFont="1" applyFill="1" applyBorder="1" applyAlignment="1">
      <alignment horizontal="center" vertical="center" wrapText="1"/>
    </xf>
    <xf numFmtId="49" fontId="16" fillId="60" borderId="3" xfId="10" applyNumberFormat="1" applyFont="1" applyFill="1" applyBorder="1" applyAlignment="1">
      <alignment horizontal="center" vertical="center" wrapText="1"/>
    </xf>
    <xf numFmtId="49" fontId="16" fillId="60" borderId="3" xfId="10" applyNumberFormat="1" applyFont="1" applyFill="1" applyBorder="1" applyAlignment="1">
      <alignment horizontal="center" vertical="center"/>
    </xf>
    <xf numFmtId="164" fontId="16" fillId="60" borderId="3" xfId="28" applyFont="1" applyFill="1" applyBorder="1" applyAlignment="1">
      <alignment horizontal="center" vertical="center"/>
    </xf>
    <xf numFmtId="164" fontId="16" fillId="60" borderId="3" xfId="45" applyFont="1" applyFill="1" applyBorder="1" applyAlignment="1">
      <alignment horizontal="center" vertical="center" wrapText="1"/>
    </xf>
    <xf numFmtId="4" fontId="16" fillId="60" borderId="4" xfId="10" applyNumberFormat="1" applyFont="1" applyFill="1" applyBorder="1" applyAlignment="1">
      <alignment horizontal="center" vertical="center" wrapText="1"/>
    </xf>
    <xf numFmtId="44" fontId="0" fillId="0" borderId="1" xfId="45" applyNumberFormat="1" applyFont="1" applyBorder="1" applyAlignment="1">
      <alignment horizontal="center"/>
    </xf>
    <xf numFmtId="10" fontId="15" fillId="3" borderId="1" xfId="11" applyNumberFormat="1" applyFont="1" applyFill="1" applyBorder="1"/>
    <xf numFmtId="10" fontId="0" fillId="3" borderId="1" xfId="11" applyNumberFormat="1" applyFont="1" applyFill="1" applyBorder="1"/>
    <xf numFmtId="10" fontId="15" fillId="3" borderId="1" xfId="10" applyNumberFormat="1" applyFill="1" applyBorder="1"/>
    <xf numFmtId="180" fontId="16" fillId="3" borderId="18" xfId="45" applyNumberFormat="1" applyFont="1" applyFill="1" applyBorder="1"/>
    <xf numFmtId="0" fontId="15" fillId="0" borderId="15" xfId="257" applyFont="1" applyBorder="1" applyAlignment="1">
      <alignment horizontal="left" vertical="center"/>
    </xf>
    <xf numFmtId="0" fontId="15" fillId="0" borderId="15" xfId="257" applyFont="1" applyBorder="1" applyAlignment="1">
      <alignment horizontal="center" vertical="center"/>
    </xf>
    <xf numFmtId="0" fontId="15" fillId="0" borderId="8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8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9" xfId="1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 vertical="center" wrapText="1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15" fillId="0" borderId="8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9" xfId="10" applyNumberFormat="1" applyFont="1" applyFill="1" applyBorder="1" applyAlignment="1" applyProtection="1">
      <alignment horizontal="justify" vertical="justify"/>
      <protection locked="0"/>
    </xf>
    <xf numFmtId="164" fontId="15" fillId="0" borderId="6" xfId="37" applyFont="1" applyFill="1" applyBorder="1" applyAlignment="1">
      <alignment horizontal="center" vertical="center"/>
    </xf>
    <xf numFmtId="164" fontId="15" fillId="0" borderId="6" xfId="37" quotePrefix="1" applyFont="1" applyFill="1" applyBorder="1" applyAlignment="1">
      <alignment horizontal="center" vertical="center"/>
    </xf>
    <xf numFmtId="164" fontId="15" fillId="0" borderId="0" xfId="37" quotePrefix="1" applyFont="1" applyFill="1" applyAlignment="1">
      <alignment horizontal="center" vertical="center"/>
    </xf>
    <xf numFmtId="164" fontId="15" fillId="0" borderId="39" xfId="37" quotePrefix="1" applyFont="1" applyFill="1" applyBorder="1" applyAlignment="1">
      <alignment horizontal="center" vertical="center"/>
    </xf>
    <xf numFmtId="0" fontId="16" fillId="0" borderId="14" xfId="257" applyFont="1" applyBorder="1" applyAlignment="1">
      <alignment horizontal="center" vertical="center"/>
    </xf>
    <xf numFmtId="0" fontId="16" fillId="0" borderId="15" xfId="257" applyFont="1" applyBorder="1" applyAlignment="1">
      <alignment horizontal="center" vertical="center"/>
    </xf>
    <xf numFmtId="0" fontId="16" fillId="3" borderId="14" xfId="10" applyFont="1" applyFill="1" applyBorder="1" applyAlignment="1">
      <alignment horizontal="center"/>
    </xf>
    <xf numFmtId="0" fontId="16" fillId="3" borderId="16" xfId="10" applyFont="1" applyFill="1" applyBorder="1" applyAlignment="1">
      <alignment horizontal="center"/>
    </xf>
    <xf numFmtId="0" fontId="16" fillId="0" borderId="5" xfId="257" applyFont="1" applyBorder="1" applyAlignment="1">
      <alignment horizontal="center" vertical="center"/>
    </xf>
    <xf numFmtId="0" fontId="16" fillId="0" borderId="6" xfId="257" applyFont="1" applyBorder="1" applyAlignment="1">
      <alignment horizontal="center" vertical="center"/>
    </xf>
    <xf numFmtId="0" fontId="16" fillId="0" borderId="10" xfId="257" applyFont="1" applyBorder="1" applyAlignment="1">
      <alignment horizontal="center" vertical="center"/>
    </xf>
    <xf numFmtId="0" fontId="16" fillId="0" borderId="11" xfId="257" applyFont="1" applyBorder="1" applyAlignment="1">
      <alignment horizontal="center" vertical="center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2397124</xdr:colOff>
      <xdr:row>0</xdr:row>
      <xdr:rowOff>0</xdr:rowOff>
    </xdr:from>
    <xdr:to>
      <xdr:col>4</xdr:col>
      <xdr:colOff>4381499</xdr:colOff>
      <xdr:row>6</xdr:row>
      <xdr:rowOff>219075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2699" y="0"/>
          <a:ext cx="19843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746634</xdr:colOff>
      <xdr:row>0</xdr:row>
      <xdr:rowOff>78442</xdr:rowOff>
    </xdr:from>
    <xdr:to>
      <xdr:col>8</xdr:col>
      <xdr:colOff>933</xdr:colOff>
      <xdr:row>8</xdr:row>
      <xdr:rowOff>156883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9409" y="78442"/>
          <a:ext cx="1911774" cy="15452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showWhiteSpace="0" view="pageLayout" topLeftCell="A28" zoomScaleNormal="100" zoomScaleSheetLayoutView="90" workbookViewId="0">
      <selection activeCell="E42" sqref="E42"/>
    </sheetView>
  </sheetViews>
  <sheetFormatPr defaultRowHeight="18.75" customHeight="1" outlineLevelRow="1"/>
  <cols>
    <col min="1" max="1" width="1.375" style="41" customWidth="1"/>
    <col min="2" max="2" width="8.625" style="42" customWidth="1"/>
    <col min="3" max="3" width="13.375" style="42" customWidth="1"/>
    <col min="4" max="4" width="11.375" style="42" customWidth="1"/>
    <col min="5" max="5" width="65.875" style="43" customWidth="1"/>
    <col min="6" max="6" width="6.625" style="41" customWidth="1"/>
    <col min="7" max="7" width="11.5" style="56" customWidth="1"/>
    <col min="8" max="8" width="13.75" style="55" customWidth="1"/>
    <col min="9" max="9" width="13.75" style="83" customWidth="1"/>
    <col min="10" max="10" width="15.625" style="83" customWidth="1"/>
    <col min="11" max="16384" width="9" style="83"/>
  </cols>
  <sheetData>
    <row r="1" spans="1:10" ht="12.75" customHeight="1">
      <c r="A1" s="34"/>
      <c r="B1" s="35"/>
      <c r="C1" s="35"/>
      <c r="D1" s="35"/>
      <c r="E1" s="34"/>
      <c r="F1" s="122" t="s">
        <v>29</v>
      </c>
      <c r="G1" s="123"/>
      <c r="H1" s="123"/>
      <c r="I1" s="34"/>
      <c r="J1" s="34"/>
    </row>
    <row r="2" spans="1:10" ht="18.75" customHeight="1">
      <c r="A2" s="73"/>
      <c r="B2" s="33" t="s">
        <v>103</v>
      </c>
      <c r="C2" s="36"/>
      <c r="D2" s="36"/>
      <c r="E2" s="37"/>
      <c r="F2" s="124"/>
      <c r="G2" s="124"/>
      <c r="H2" s="124"/>
      <c r="I2" s="38"/>
      <c r="J2" s="38"/>
    </row>
    <row r="3" spans="1:10" ht="18.75" customHeight="1">
      <c r="A3" s="73"/>
      <c r="B3" s="33" t="s">
        <v>104</v>
      </c>
      <c r="C3" s="36"/>
      <c r="D3" s="36"/>
      <c r="E3" s="37"/>
      <c r="F3" s="124"/>
      <c r="G3" s="124"/>
      <c r="H3" s="124"/>
      <c r="I3" s="38"/>
      <c r="J3" s="38"/>
    </row>
    <row r="4" spans="1:10" ht="18.75" customHeight="1">
      <c r="A4" s="85"/>
      <c r="B4" s="33" t="s">
        <v>27</v>
      </c>
      <c r="C4" s="36"/>
      <c r="D4" s="36"/>
      <c r="E4" s="37"/>
      <c r="F4" s="124"/>
      <c r="G4" s="124"/>
      <c r="H4" s="124"/>
      <c r="I4" s="75" t="s">
        <v>34</v>
      </c>
      <c r="J4" s="94">
        <v>24.32</v>
      </c>
    </row>
    <row r="5" spans="1:10" ht="18.75" customHeight="1">
      <c r="A5" s="45"/>
      <c r="B5" s="33" t="s">
        <v>0</v>
      </c>
      <c r="C5" s="45"/>
      <c r="D5" s="45"/>
      <c r="E5" s="45"/>
      <c r="F5" s="124"/>
      <c r="G5" s="124"/>
      <c r="H5" s="124"/>
      <c r="I5" s="45"/>
      <c r="J5" s="45"/>
    </row>
    <row r="6" spans="1:10" ht="18.75" customHeight="1">
      <c r="A6" s="45"/>
      <c r="B6" s="33" t="s">
        <v>105</v>
      </c>
      <c r="C6" s="45"/>
      <c r="D6" s="45"/>
      <c r="E6" s="45"/>
      <c r="F6" s="124"/>
      <c r="G6" s="124"/>
      <c r="H6" s="124"/>
      <c r="I6" s="45"/>
      <c r="J6" s="45"/>
    </row>
    <row r="7" spans="1:10" ht="18.75" customHeight="1">
      <c r="B7" s="92" t="s">
        <v>28</v>
      </c>
      <c r="C7" s="42" t="s">
        <v>106</v>
      </c>
      <c r="F7" s="125"/>
      <c r="G7" s="125"/>
      <c r="H7" s="125"/>
    </row>
    <row r="8" spans="1:10" ht="18.75" customHeight="1">
      <c r="A8" s="39"/>
      <c r="B8" s="80"/>
      <c r="C8" s="80"/>
      <c r="D8" s="80"/>
      <c r="E8" s="62" t="s">
        <v>107</v>
      </c>
      <c r="F8" s="80"/>
      <c r="G8" s="63"/>
      <c r="H8" s="64"/>
      <c r="I8" s="65"/>
      <c r="J8" s="64"/>
    </row>
    <row r="9" spans="1:10" ht="18.75" customHeight="1" thickBot="1">
      <c r="A9" s="39"/>
      <c r="B9" s="39"/>
      <c r="C9" s="39"/>
      <c r="D9" s="39"/>
      <c r="E9" s="73"/>
      <c r="F9" s="39"/>
      <c r="G9" s="60"/>
      <c r="H9" s="61"/>
      <c r="I9" s="45"/>
      <c r="J9" s="2"/>
    </row>
    <row r="10" spans="1:10" ht="39.75" customHeight="1" thickBot="1">
      <c r="A10" s="40"/>
      <c r="B10" s="96" t="s">
        <v>1</v>
      </c>
      <c r="C10" s="97" t="s">
        <v>2</v>
      </c>
      <c r="D10" s="97" t="s">
        <v>3</v>
      </c>
      <c r="E10" s="97" t="s">
        <v>4</v>
      </c>
      <c r="F10" s="98" t="s">
        <v>18</v>
      </c>
      <c r="G10" s="99" t="s">
        <v>5</v>
      </c>
      <c r="H10" s="100" t="s">
        <v>19</v>
      </c>
      <c r="I10" s="100" t="s">
        <v>20</v>
      </c>
      <c r="J10" s="101" t="s">
        <v>6</v>
      </c>
    </row>
    <row r="11" spans="1:10" ht="18.75" customHeight="1">
      <c r="A11" s="85"/>
      <c r="B11" s="53">
        <v>1</v>
      </c>
      <c r="C11" s="54"/>
      <c r="D11" s="54"/>
      <c r="E11" s="54" t="s">
        <v>108</v>
      </c>
      <c r="F11" s="44"/>
      <c r="G11" s="1"/>
      <c r="H11" s="76"/>
      <c r="I11" s="44"/>
      <c r="J11" s="72"/>
    </row>
    <row r="12" spans="1:10" ht="25.5" outlineLevel="1">
      <c r="A12" s="85"/>
      <c r="B12" s="78" t="s">
        <v>7</v>
      </c>
      <c r="C12" s="93">
        <v>97632</v>
      </c>
      <c r="D12" s="86" t="s">
        <v>25</v>
      </c>
      <c r="E12" s="81" t="s">
        <v>35</v>
      </c>
      <c r="F12" s="86" t="s">
        <v>11</v>
      </c>
      <c r="G12" s="84">
        <v>133.6</v>
      </c>
      <c r="H12" s="84">
        <v>2.4700000000000002</v>
      </c>
      <c r="I12" s="87">
        <f t="shared" ref="I12:I44" si="0">H12*(1+$J$4/100)</f>
        <v>3.0707040000000005</v>
      </c>
      <c r="J12" s="87">
        <f t="shared" ref="J12:J44" si="1">G12*I12</f>
        <v>410.24605440000005</v>
      </c>
    </row>
    <row r="13" spans="1:10" ht="25.5" outlineLevel="1">
      <c r="A13" s="85"/>
      <c r="B13" s="78" t="s">
        <v>31</v>
      </c>
      <c r="C13" s="48">
        <v>97631</v>
      </c>
      <c r="D13" s="86" t="s">
        <v>25</v>
      </c>
      <c r="E13" s="16" t="s">
        <v>36</v>
      </c>
      <c r="F13" s="86" t="s">
        <v>11</v>
      </c>
      <c r="G13" s="84">
        <v>88.5</v>
      </c>
      <c r="H13" s="84">
        <v>3.16</v>
      </c>
      <c r="I13" s="87">
        <f t="shared" si="0"/>
        <v>3.9285120000000004</v>
      </c>
      <c r="J13" s="87">
        <f t="shared" si="1"/>
        <v>347.67331200000007</v>
      </c>
    </row>
    <row r="14" spans="1:10" ht="12.75" outlineLevel="1">
      <c r="A14" s="85"/>
      <c r="B14" s="78" t="s">
        <v>32</v>
      </c>
      <c r="C14" s="48">
        <v>97645</v>
      </c>
      <c r="D14" s="86" t="s">
        <v>25</v>
      </c>
      <c r="E14" s="16" t="s">
        <v>37</v>
      </c>
      <c r="F14" s="86" t="s">
        <v>9</v>
      </c>
      <c r="G14" s="84">
        <v>5.4</v>
      </c>
      <c r="H14" s="84">
        <v>31.08</v>
      </c>
      <c r="I14" s="87">
        <f t="shared" si="0"/>
        <v>38.638655999999997</v>
      </c>
      <c r="J14" s="87">
        <f t="shared" si="1"/>
        <v>208.6487424</v>
      </c>
    </row>
    <row r="15" spans="1:10" ht="12.75" outlineLevel="1">
      <c r="A15" s="85"/>
      <c r="B15" s="78" t="s">
        <v>33</v>
      </c>
      <c r="C15" s="48">
        <v>97644</v>
      </c>
      <c r="D15" s="86" t="s">
        <v>25</v>
      </c>
      <c r="E15" s="16" t="s">
        <v>38</v>
      </c>
      <c r="F15" s="86" t="s">
        <v>9</v>
      </c>
      <c r="G15" s="84">
        <v>3.36</v>
      </c>
      <c r="H15" s="84">
        <v>8.86</v>
      </c>
      <c r="I15" s="87">
        <f t="shared" si="0"/>
        <v>11.014752</v>
      </c>
      <c r="J15" s="87">
        <f t="shared" si="1"/>
        <v>37.009566719999995</v>
      </c>
    </row>
    <row r="16" spans="1:10" ht="12.75" outlineLevel="1">
      <c r="A16" s="85"/>
      <c r="B16" s="78" t="s">
        <v>55</v>
      </c>
      <c r="C16" s="48" t="s">
        <v>39</v>
      </c>
      <c r="D16" s="86" t="s">
        <v>12</v>
      </c>
      <c r="E16" s="16" t="s">
        <v>40</v>
      </c>
      <c r="F16" s="86" t="s">
        <v>9</v>
      </c>
      <c r="G16" s="84">
        <v>37.770000000000003</v>
      </c>
      <c r="H16" s="84">
        <v>6.28</v>
      </c>
      <c r="I16" s="87">
        <f t="shared" si="0"/>
        <v>7.8072960000000009</v>
      </c>
      <c r="J16" s="87">
        <f t="shared" si="1"/>
        <v>294.88156992000006</v>
      </c>
    </row>
    <row r="17" spans="1:10" ht="12.75" outlineLevel="1">
      <c r="A17" s="85"/>
      <c r="B17" s="78" t="s">
        <v>56</v>
      </c>
      <c r="C17" s="48">
        <v>99814</v>
      </c>
      <c r="D17" s="86" t="s">
        <v>25</v>
      </c>
      <c r="E17" s="16" t="s">
        <v>41</v>
      </c>
      <c r="F17" s="86" t="s">
        <v>9</v>
      </c>
      <c r="G17" s="84">
        <v>215.93</v>
      </c>
      <c r="H17" s="84">
        <v>1.86</v>
      </c>
      <c r="I17" s="87">
        <f t="shared" si="0"/>
        <v>2.3123520000000002</v>
      </c>
      <c r="J17" s="87">
        <f t="shared" si="1"/>
        <v>499.30616736000007</v>
      </c>
    </row>
    <row r="18" spans="1:10" ht="12.75" outlineLevel="1">
      <c r="A18" s="85"/>
      <c r="B18" s="78" t="s">
        <v>57</v>
      </c>
      <c r="C18" s="48" t="s">
        <v>42</v>
      </c>
      <c r="D18" s="86" t="s">
        <v>12</v>
      </c>
      <c r="E18" s="16" t="s">
        <v>43</v>
      </c>
      <c r="F18" s="86" t="s">
        <v>9</v>
      </c>
      <c r="G18" s="84">
        <v>76.5</v>
      </c>
      <c r="H18" s="84">
        <v>45.2</v>
      </c>
      <c r="I18" s="87">
        <f t="shared" si="0"/>
        <v>56.192640000000004</v>
      </c>
      <c r="J18" s="87">
        <f t="shared" si="1"/>
        <v>4298.7369600000002</v>
      </c>
    </row>
    <row r="19" spans="1:10" ht="38.25" outlineLevel="1">
      <c r="A19" s="85"/>
      <c r="B19" s="78" t="s">
        <v>58</v>
      </c>
      <c r="C19" s="48">
        <v>94570</v>
      </c>
      <c r="D19" s="86" t="s">
        <v>25</v>
      </c>
      <c r="E19" s="16" t="s">
        <v>44</v>
      </c>
      <c r="F19" s="86" t="s">
        <v>9</v>
      </c>
      <c r="G19" s="84">
        <v>5.4</v>
      </c>
      <c r="H19" s="84">
        <v>531.07000000000005</v>
      </c>
      <c r="I19" s="87">
        <f t="shared" si="0"/>
        <v>660.22622400000012</v>
      </c>
      <c r="J19" s="87">
        <f t="shared" si="1"/>
        <v>3565.2216096000006</v>
      </c>
    </row>
    <row r="20" spans="1:10" ht="38.25" outlineLevel="1">
      <c r="A20" s="85"/>
      <c r="B20" s="78" t="s">
        <v>59</v>
      </c>
      <c r="C20" s="48">
        <v>90798</v>
      </c>
      <c r="D20" s="86" t="s">
        <v>25</v>
      </c>
      <c r="E20" s="16" t="s">
        <v>46</v>
      </c>
      <c r="F20" s="86" t="s">
        <v>45</v>
      </c>
      <c r="G20" s="84">
        <v>3</v>
      </c>
      <c r="H20" s="84">
        <v>615.91999999999996</v>
      </c>
      <c r="I20" s="87">
        <f t="shared" si="0"/>
        <v>765.71174399999995</v>
      </c>
      <c r="J20" s="87">
        <f t="shared" si="1"/>
        <v>2297.1352319999996</v>
      </c>
    </row>
    <row r="21" spans="1:10" ht="25.5" outlineLevel="1">
      <c r="A21" s="85"/>
      <c r="B21" s="78" t="s">
        <v>60</v>
      </c>
      <c r="C21" s="48">
        <v>96117</v>
      </c>
      <c r="D21" s="86" t="s">
        <v>25</v>
      </c>
      <c r="E21" s="16" t="s">
        <v>47</v>
      </c>
      <c r="F21" s="86" t="s">
        <v>9</v>
      </c>
      <c r="G21" s="84">
        <v>37.770000000000003</v>
      </c>
      <c r="H21" s="84">
        <v>184.86</v>
      </c>
      <c r="I21" s="87">
        <f t="shared" si="0"/>
        <v>229.81795200000002</v>
      </c>
      <c r="J21" s="87">
        <f t="shared" si="1"/>
        <v>8680.2240470400011</v>
      </c>
    </row>
    <row r="22" spans="1:10" ht="12.75" outlineLevel="1">
      <c r="A22" s="85"/>
      <c r="B22" s="78" t="s">
        <v>61</v>
      </c>
      <c r="C22" s="48">
        <v>96122</v>
      </c>
      <c r="D22" s="86" t="s">
        <v>25</v>
      </c>
      <c r="E22" s="16" t="s">
        <v>48</v>
      </c>
      <c r="F22" s="86" t="s">
        <v>10</v>
      </c>
      <c r="G22" s="84">
        <v>17.600000000000001</v>
      </c>
      <c r="H22" s="84">
        <v>43.05</v>
      </c>
      <c r="I22" s="87">
        <f t="shared" si="0"/>
        <v>53.519759999999998</v>
      </c>
      <c r="J22" s="87">
        <f t="shared" si="1"/>
        <v>941.94777600000009</v>
      </c>
    </row>
    <row r="23" spans="1:10" ht="38.25" outlineLevel="1">
      <c r="A23" s="85"/>
      <c r="B23" s="78" t="s">
        <v>62</v>
      </c>
      <c r="C23" s="48">
        <v>94219</v>
      </c>
      <c r="D23" s="86" t="s">
        <v>25</v>
      </c>
      <c r="E23" s="16" t="s">
        <v>49</v>
      </c>
      <c r="F23" s="86" t="s">
        <v>10</v>
      </c>
      <c r="G23" s="84">
        <v>24.8</v>
      </c>
      <c r="H23" s="84">
        <v>30.37</v>
      </c>
      <c r="I23" s="87">
        <f t="shared" si="0"/>
        <v>37.755984000000005</v>
      </c>
      <c r="J23" s="87">
        <f t="shared" si="1"/>
        <v>936.34840320000012</v>
      </c>
    </row>
    <row r="24" spans="1:10" ht="12.75" outlineLevel="1">
      <c r="A24" s="85"/>
      <c r="B24" s="78" t="s">
        <v>63</v>
      </c>
      <c r="C24" s="48" t="s">
        <v>50</v>
      </c>
      <c r="D24" s="86" t="s">
        <v>12</v>
      </c>
      <c r="E24" s="16" t="s">
        <v>52</v>
      </c>
      <c r="F24" s="86" t="s">
        <v>9</v>
      </c>
      <c r="G24" s="84">
        <v>81.72</v>
      </c>
      <c r="H24" s="84">
        <v>43.6</v>
      </c>
      <c r="I24" s="87">
        <f t="shared" si="0"/>
        <v>54.203520000000005</v>
      </c>
      <c r="J24" s="87">
        <f t="shared" si="1"/>
        <v>4429.5116544000002</v>
      </c>
    </row>
    <row r="25" spans="1:10" ht="12.75" outlineLevel="1">
      <c r="A25" s="85"/>
      <c r="B25" s="78" t="s">
        <v>64</v>
      </c>
      <c r="C25" s="48"/>
      <c r="D25" s="86" t="s">
        <v>17</v>
      </c>
      <c r="E25" s="16" t="s">
        <v>51</v>
      </c>
      <c r="F25" s="86" t="s">
        <v>9</v>
      </c>
      <c r="G25" s="84">
        <v>120.92</v>
      </c>
      <c r="H25" s="84">
        <v>73.97</v>
      </c>
      <c r="I25" s="87">
        <f t="shared" si="0"/>
        <v>91.95950400000001</v>
      </c>
      <c r="J25" s="87">
        <f t="shared" si="1"/>
        <v>11119.743223680001</v>
      </c>
    </row>
    <row r="26" spans="1:10" ht="12.75" outlineLevel="1">
      <c r="A26" s="85"/>
      <c r="B26" s="78" t="s">
        <v>65</v>
      </c>
      <c r="C26" s="48" t="s">
        <v>54</v>
      </c>
      <c r="D26" s="86" t="s">
        <v>12</v>
      </c>
      <c r="E26" s="16" t="s">
        <v>53</v>
      </c>
      <c r="F26" s="86" t="s">
        <v>9</v>
      </c>
      <c r="G26" s="84">
        <v>215.92</v>
      </c>
      <c r="H26" s="84">
        <v>20.260000000000002</v>
      </c>
      <c r="I26" s="87">
        <f t="shared" si="0"/>
        <v>25.187232000000005</v>
      </c>
      <c r="J26" s="87">
        <f t="shared" si="1"/>
        <v>5438.4271334400009</v>
      </c>
    </row>
    <row r="27" spans="1:10" ht="25.5" outlineLevel="1">
      <c r="A27" s="85"/>
      <c r="B27" s="78" t="s">
        <v>66</v>
      </c>
      <c r="C27" s="48">
        <v>102220</v>
      </c>
      <c r="D27" s="86" t="s">
        <v>25</v>
      </c>
      <c r="E27" s="16" t="s">
        <v>67</v>
      </c>
      <c r="F27" s="86" t="s">
        <v>9</v>
      </c>
      <c r="G27" s="84">
        <v>46.68</v>
      </c>
      <c r="H27" s="84">
        <v>14.87</v>
      </c>
      <c r="I27" s="87">
        <f t="shared" ref="I27:I29" si="2">H27*(1+$J$4/100)</f>
        <v>18.486384000000001</v>
      </c>
      <c r="J27" s="87">
        <f t="shared" ref="J27:J41" si="3">G27*I27</f>
        <v>862.94440512000006</v>
      </c>
    </row>
    <row r="28" spans="1:10" ht="25.5" outlineLevel="1">
      <c r="A28" s="85"/>
      <c r="B28" s="78" t="s">
        <v>72</v>
      </c>
      <c r="C28" s="48">
        <v>88414</v>
      </c>
      <c r="D28" s="86" t="s">
        <v>25</v>
      </c>
      <c r="E28" s="16" t="s">
        <v>68</v>
      </c>
      <c r="F28" s="86" t="s">
        <v>9</v>
      </c>
      <c r="G28" s="84">
        <v>88.5</v>
      </c>
      <c r="H28" s="84">
        <v>4.59</v>
      </c>
      <c r="I28" s="87">
        <f t="shared" si="2"/>
        <v>5.7062879999999998</v>
      </c>
      <c r="J28" s="87">
        <f t="shared" si="3"/>
        <v>505.00648799999999</v>
      </c>
    </row>
    <row r="29" spans="1:10" ht="25.5" outlineLevel="1">
      <c r="A29" s="85"/>
      <c r="B29" s="78" t="s">
        <v>73</v>
      </c>
      <c r="C29" s="48">
        <v>88489</v>
      </c>
      <c r="D29" s="86" t="s">
        <v>25</v>
      </c>
      <c r="E29" s="16" t="s">
        <v>69</v>
      </c>
      <c r="F29" s="86" t="s">
        <v>9</v>
      </c>
      <c r="G29" s="84">
        <v>622.12</v>
      </c>
      <c r="H29" s="84">
        <v>13.9</v>
      </c>
      <c r="I29" s="87">
        <f t="shared" si="2"/>
        <v>17.280480000000001</v>
      </c>
      <c r="J29" s="87">
        <f t="shared" si="3"/>
        <v>10750.532217600001</v>
      </c>
    </row>
    <row r="30" spans="1:10" ht="25.5" outlineLevel="1">
      <c r="A30" s="85"/>
      <c r="B30" s="78" t="s">
        <v>74</v>
      </c>
      <c r="C30" s="48">
        <v>102220</v>
      </c>
      <c r="D30" s="86" t="s">
        <v>25</v>
      </c>
      <c r="E30" s="16" t="s">
        <v>70</v>
      </c>
      <c r="F30" s="86" t="s">
        <v>9</v>
      </c>
      <c r="G30" s="84">
        <v>57.12</v>
      </c>
      <c r="H30" s="84">
        <v>14.87</v>
      </c>
      <c r="I30" s="87">
        <f>H30*(1+$J$4/100)</f>
        <v>18.486384000000001</v>
      </c>
      <c r="J30" s="87">
        <f t="shared" si="3"/>
        <v>1055.9422540800001</v>
      </c>
    </row>
    <row r="31" spans="1:10" ht="25.5" outlineLevel="1">
      <c r="A31" s="85"/>
      <c r="B31" s="78" t="s">
        <v>75</v>
      </c>
      <c r="C31" s="48">
        <v>102220</v>
      </c>
      <c r="D31" s="86" t="s">
        <v>25</v>
      </c>
      <c r="E31" s="16" t="s">
        <v>71</v>
      </c>
      <c r="F31" s="86" t="s">
        <v>9</v>
      </c>
      <c r="G31" s="84">
        <v>82.5</v>
      </c>
      <c r="H31" s="84">
        <v>14.87</v>
      </c>
      <c r="I31" s="87">
        <f>H31*(1+$J$4/100)</f>
        <v>18.486384000000001</v>
      </c>
      <c r="J31" s="87">
        <f t="shared" si="3"/>
        <v>1525.1266800000001</v>
      </c>
    </row>
    <row r="32" spans="1:10" ht="12.75" outlineLevel="1">
      <c r="A32" s="85"/>
      <c r="B32" s="78" t="s">
        <v>76</v>
      </c>
      <c r="C32" s="48" t="s">
        <v>77</v>
      </c>
      <c r="D32" s="86" t="s">
        <v>25</v>
      </c>
      <c r="E32" s="16" t="s">
        <v>78</v>
      </c>
      <c r="F32" s="86" t="s">
        <v>10</v>
      </c>
      <c r="G32" s="84">
        <v>75.7</v>
      </c>
      <c r="H32" s="84">
        <v>60.53</v>
      </c>
      <c r="I32" s="87">
        <f t="shared" ref="I32:I41" si="4">H32*(1+$J$4/100)</f>
        <v>75.250896000000012</v>
      </c>
      <c r="J32" s="87">
        <f t="shared" si="3"/>
        <v>5696.4928272000006</v>
      </c>
    </row>
    <row r="33" spans="1:10" ht="25.5" outlineLevel="1">
      <c r="A33" s="85"/>
      <c r="B33" s="78" t="s">
        <v>83</v>
      </c>
      <c r="C33" s="48">
        <v>89576</v>
      </c>
      <c r="D33" s="86" t="s">
        <v>25</v>
      </c>
      <c r="E33" s="16" t="s">
        <v>80</v>
      </c>
      <c r="F33" s="86" t="s">
        <v>10</v>
      </c>
      <c r="G33" s="84">
        <v>46.8</v>
      </c>
      <c r="H33" s="84">
        <v>27.68</v>
      </c>
      <c r="I33" s="87">
        <f t="shared" si="4"/>
        <v>34.411776000000003</v>
      </c>
      <c r="J33" s="87">
        <f t="shared" si="3"/>
        <v>1610.4711168000001</v>
      </c>
    </row>
    <row r="34" spans="1:10" ht="12.75" outlineLevel="1">
      <c r="A34" s="85"/>
      <c r="B34" s="78" t="s">
        <v>84</v>
      </c>
      <c r="C34" s="48" t="s">
        <v>79</v>
      </c>
      <c r="D34" s="86" t="s">
        <v>12</v>
      </c>
      <c r="E34" s="16" t="s">
        <v>81</v>
      </c>
      <c r="F34" s="86" t="s">
        <v>9</v>
      </c>
      <c r="G34" s="84">
        <v>8.8000000000000007</v>
      </c>
      <c r="H34" s="84">
        <v>249</v>
      </c>
      <c r="I34" s="87">
        <f t="shared" si="4"/>
        <v>309.55680000000001</v>
      </c>
      <c r="J34" s="87">
        <f t="shared" si="3"/>
        <v>2724.0998400000003</v>
      </c>
    </row>
    <row r="35" spans="1:10" ht="12.75" outlineLevel="1">
      <c r="A35" s="85"/>
      <c r="B35" s="78" t="s">
        <v>85</v>
      </c>
      <c r="C35" s="48">
        <v>99803</v>
      </c>
      <c r="D35" s="86" t="s">
        <v>25</v>
      </c>
      <c r="E35" s="16" t="s">
        <v>82</v>
      </c>
      <c r="F35" s="86" t="s">
        <v>9</v>
      </c>
      <c r="G35" s="84">
        <v>172.5</v>
      </c>
      <c r="H35" s="84">
        <v>1.97</v>
      </c>
      <c r="I35" s="87">
        <f t="shared" si="4"/>
        <v>2.4491040000000002</v>
      </c>
      <c r="J35" s="87">
        <f t="shared" si="3"/>
        <v>422.47044000000005</v>
      </c>
    </row>
    <row r="36" spans="1:10" ht="12.75" outlineLevel="1">
      <c r="A36" s="85"/>
      <c r="B36" s="78" t="s">
        <v>86</v>
      </c>
      <c r="C36" s="78" t="s">
        <v>30</v>
      </c>
      <c r="D36" s="74" t="s">
        <v>12</v>
      </c>
      <c r="E36" s="82" t="s">
        <v>26</v>
      </c>
      <c r="F36" s="86" t="s">
        <v>11</v>
      </c>
      <c r="G36" s="84">
        <v>2</v>
      </c>
      <c r="H36" s="84">
        <v>348.79</v>
      </c>
      <c r="I36" s="87">
        <f>H36*(1+$J$4/100)</f>
        <v>433.61572800000005</v>
      </c>
      <c r="J36" s="87">
        <f>G36*I36</f>
        <v>867.23145600000009</v>
      </c>
    </row>
    <row r="37" spans="1:10" ht="12.75" outlineLevel="1">
      <c r="A37" s="85"/>
      <c r="B37" s="78" t="s">
        <v>87</v>
      </c>
      <c r="C37" s="78">
        <v>98102</v>
      </c>
      <c r="D37" s="78" t="s">
        <v>25</v>
      </c>
      <c r="E37" s="79" t="s">
        <v>24</v>
      </c>
      <c r="F37" s="86" t="s">
        <v>8</v>
      </c>
      <c r="G37" s="84">
        <v>1</v>
      </c>
      <c r="H37" s="84">
        <v>151.07</v>
      </c>
      <c r="I37" s="87">
        <f t="shared" si="4"/>
        <v>187.81022400000001</v>
      </c>
      <c r="J37" s="87">
        <f t="shared" si="3"/>
        <v>187.81022400000001</v>
      </c>
    </row>
    <row r="38" spans="1:10" ht="12.75" outlineLevel="1">
      <c r="A38" s="85"/>
      <c r="B38" s="78" t="s">
        <v>90</v>
      </c>
      <c r="C38" s="48" t="s">
        <v>89</v>
      </c>
      <c r="D38" s="86" t="s">
        <v>12</v>
      </c>
      <c r="E38" s="95" t="s">
        <v>88</v>
      </c>
      <c r="F38" s="86" t="s">
        <v>8</v>
      </c>
      <c r="G38" s="84">
        <v>3</v>
      </c>
      <c r="H38" s="84">
        <v>180.04</v>
      </c>
      <c r="I38" s="87">
        <f t="shared" si="4"/>
        <v>223.825728</v>
      </c>
      <c r="J38" s="87">
        <f t="shared" si="3"/>
        <v>671.47718399999997</v>
      </c>
    </row>
    <row r="39" spans="1:10" ht="38.25" outlineLevel="1">
      <c r="A39" s="85"/>
      <c r="B39" s="78" t="s">
        <v>91</v>
      </c>
      <c r="C39" s="48">
        <v>98052</v>
      </c>
      <c r="D39" s="86" t="s">
        <v>25</v>
      </c>
      <c r="E39" s="16" t="s">
        <v>97</v>
      </c>
      <c r="F39" s="86" t="s">
        <v>8</v>
      </c>
      <c r="G39" s="84">
        <v>1</v>
      </c>
      <c r="H39" s="84">
        <v>2011.65</v>
      </c>
      <c r="I39" s="87">
        <f t="shared" si="4"/>
        <v>2500.8832800000005</v>
      </c>
      <c r="J39" s="87">
        <f t="shared" si="3"/>
        <v>2500.8832800000005</v>
      </c>
    </row>
    <row r="40" spans="1:10" ht="38.25" outlineLevel="1">
      <c r="A40" s="85"/>
      <c r="B40" s="78" t="s">
        <v>92</v>
      </c>
      <c r="C40" s="48">
        <v>98058</v>
      </c>
      <c r="D40" s="86" t="s">
        <v>25</v>
      </c>
      <c r="E40" s="16" t="s">
        <v>98</v>
      </c>
      <c r="F40" s="86" t="s">
        <v>8</v>
      </c>
      <c r="G40" s="84">
        <v>1</v>
      </c>
      <c r="H40" s="84">
        <v>1746.02</v>
      </c>
      <c r="I40" s="87">
        <f t="shared" si="4"/>
        <v>2170.6520640000003</v>
      </c>
      <c r="J40" s="87">
        <f t="shared" si="3"/>
        <v>2170.6520640000003</v>
      </c>
    </row>
    <row r="41" spans="1:10" ht="38.25" outlineLevel="1">
      <c r="A41" s="85"/>
      <c r="B41" s="78" t="s">
        <v>93</v>
      </c>
      <c r="C41" s="48">
        <v>98062</v>
      </c>
      <c r="D41" s="86" t="s">
        <v>25</v>
      </c>
      <c r="E41" s="16" t="s">
        <v>99</v>
      </c>
      <c r="F41" s="86" t="s">
        <v>8</v>
      </c>
      <c r="G41" s="84">
        <v>1</v>
      </c>
      <c r="H41" s="84">
        <v>2801.92</v>
      </c>
      <c r="I41" s="87">
        <f t="shared" si="4"/>
        <v>3483.3469440000003</v>
      </c>
      <c r="J41" s="87">
        <f t="shared" si="3"/>
        <v>3483.3469440000003</v>
      </c>
    </row>
    <row r="42" spans="1:10" ht="25.5" outlineLevel="1">
      <c r="A42" s="85"/>
      <c r="B42" s="78" t="s">
        <v>94</v>
      </c>
      <c r="C42" s="48">
        <v>102622</v>
      </c>
      <c r="D42" s="86" t="s">
        <v>25</v>
      </c>
      <c r="E42" s="16" t="s">
        <v>100</v>
      </c>
      <c r="F42" s="86" t="s">
        <v>8</v>
      </c>
      <c r="G42" s="84">
        <v>1</v>
      </c>
      <c r="H42" s="84">
        <v>577.39</v>
      </c>
      <c r="I42" s="87">
        <f t="shared" si="0"/>
        <v>717.81124799999998</v>
      </c>
      <c r="J42" s="87">
        <f t="shared" si="1"/>
        <v>717.81124799999998</v>
      </c>
    </row>
    <row r="43" spans="1:10" ht="12.75" outlineLevel="1">
      <c r="A43" s="85"/>
      <c r="B43" s="78" t="s">
        <v>95</v>
      </c>
      <c r="C43" s="48">
        <v>97665</v>
      </c>
      <c r="D43" s="86" t="s">
        <v>25</v>
      </c>
      <c r="E43" s="16" t="s">
        <v>101</v>
      </c>
      <c r="F43" s="86" t="s">
        <v>8</v>
      </c>
      <c r="G43" s="84">
        <v>21</v>
      </c>
      <c r="H43" s="84">
        <v>1.34</v>
      </c>
      <c r="I43" s="87">
        <f t="shared" si="0"/>
        <v>1.6658880000000003</v>
      </c>
      <c r="J43" s="87">
        <f t="shared" si="1"/>
        <v>34.983648000000002</v>
      </c>
    </row>
    <row r="44" spans="1:10" ht="25.5" outlineLevel="1">
      <c r="A44" s="85"/>
      <c r="B44" s="78" t="s">
        <v>96</v>
      </c>
      <c r="C44" s="48">
        <v>97589</v>
      </c>
      <c r="D44" s="86" t="s">
        <v>25</v>
      </c>
      <c r="E44" s="16" t="s">
        <v>102</v>
      </c>
      <c r="F44" s="86" t="s">
        <v>8</v>
      </c>
      <c r="G44" s="84">
        <v>21</v>
      </c>
      <c r="H44" s="84">
        <v>44.17</v>
      </c>
      <c r="I44" s="87">
        <f t="shared" si="0"/>
        <v>54.912144000000005</v>
      </c>
      <c r="J44" s="87">
        <f t="shared" si="1"/>
        <v>1153.1550240000001</v>
      </c>
    </row>
    <row r="45" spans="1:10" ht="18.75" customHeight="1">
      <c r="B45" s="68"/>
      <c r="C45" s="69"/>
      <c r="D45" s="69"/>
      <c r="E45" s="69"/>
      <c r="F45" s="69"/>
      <c r="G45" s="69"/>
      <c r="H45" s="70" t="s">
        <v>21</v>
      </c>
      <c r="I45" s="66"/>
      <c r="J45" s="72">
        <f>SUM(J12:J44)</f>
        <v>80445.498792960003</v>
      </c>
    </row>
    <row r="46" spans="1:10" ht="18.75" customHeight="1">
      <c r="D46" s="46"/>
      <c r="E46" s="47"/>
      <c r="F46" s="85"/>
      <c r="G46" s="59"/>
      <c r="H46" s="58"/>
      <c r="J46" s="67"/>
    </row>
    <row r="47" spans="1:10" s="71" customFormat="1" ht="18.75" customHeight="1" thickBot="1">
      <c r="A47" s="41"/>
      <c r="B47" s="42"/>
      <c r="C47" s="42"/>
      <c r="D47" s="46"/>
      <c r="E47" s="47"/>
      <c r="F47" s="85"/>
      <c r="G47" s="59"/>
      <c r="H47" s="58"/>
      <c r="I47" s="45"/>
      <c r="J47" s="115"/>
    </row>
    <row r="48" spans="1:10" ht="18.75" customHeight="1">
      <c r="B48" s="116" t="s">
        <v>23</v>
      </c>
      <c r="C48" s="117"/>
      <c r="D48" s="117"/>
      <c r="E48" s="117"/>
      <c r="F48" s="117"/>
      <c r="G48" s="118"/>
      <c r="H48" s="58"/>
      <c r="I48" s="40"/>
      <c r="J48" s="115"/>
    </row>
    <row r="49" spans="2:10" ht="18.75" customHeight="1">
      <c r="B49" s="119"/>
      <c r="C49" s="120"/>
      <c r="D49" s="120"/>
      <c r="E49" s="120"/>
      <c r="F49" s="120"/>
      <c r="G49" s="121"/>
      <c r="J49" s="77"/>
    </row>
    <row r="50" spans="2:10" ht="18.75" customHeight="1">
      <c r="B50" s="109" t="s">
        <v>13</v>
      </c>
      <c r="C50" s="110"/>
      <c r="D50" s="110"/>
      <c r="E50" s="110"/>
      <c r="F50" s="110"/>
      <c r="G50" s="111"/>
    </row>
    <row r="51" spans="2:10" ht="18.75" customHeight="1">
      <c r="B51" s="109"/>
      <c r="C51" s="110"/>
      <c r="D51" s="110"/>
      <c r="E51" s="110"/>
      <c r="F51" s="110"/>
      <c r="G51" s="111"/>
    </row>
    <row r="52" spans="2:10" ht="18.75" customHeight="1">
      <c r="B52" s="112" t="s">
        <v>14</v>
      </c>
      <c r="C52" s="113"/>
      <c r="D52" s="113"/>
      <c r="E52" s="113"/>
      <c r="F52" s="113"/>
      <c r="G52" s="114"/>
    </row>
    <row r="53" spans="2:10" ht="18.75" customHeight="1" thickBot="1">
      <c r="B53" s="49"/>
      <c r="C53" s="50"/>
      <c r="D53" s="50"/>
      <c r="E53" s="51"/>
      <c r="F53" s="52"/>
      <c r="G53" s="57"/>
    </row>
  </sheetData>
  <mergeCells count="5">
    <mergeCell ref="B50:G51"/>
    <mergeCell ref="B52:G52"/>
    <mergeCell ref="J47:J48"/>
    <mergeCell ref="B48:G49"/>
    <mergeCell ref="F1:H7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80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view="pageBreakPreview" zoomScaleNormal="80" zoomScaleSheetLayoutView="100" workbookViewId="0">
      <selection activeCell="C7" sqref="C7"/>
    </sheetView>
  </sheetViews>
  <sheetFormatPr defaultRowHeight="12.75"/>
  <cols>
    <col min="1" max="1" width="2.75" style="12" customWidth="1"/>
    <col min="2" max="2" width="9" style="12"/>
    <col min="3" max="3" width="56.375" style="12" bestFit="1" customWidth="1"/>
    <col min="4" max="4" width="14" style="12" customWidth="1"/>
    <col min="5" max="5" width="9.25" style="12" bestFit="1" customWidth="1"/>
    <col min="6" max="8" width="11.625" style="12" customWidth="1"/>
    <col min="9" max="250" width="9" style="12"/>
    <col min="251" max="251" width="42.625" style="12" customWidth="1"/>
    <col min="252" max="252" width="14" style="12" customWidth="1"/>
    <col min="253" max="253" width="9.25" style="12" bestFit="1" customWidth="1"/>
    <col min="254" max="254" width="11.25" style="12" customWidth="1"/>
    <col min="255" max="261" width="12.625" style="12" customWidth="1"/>
    <col min="262" max="262" width="10.5" style="12" customWidth="1"/>
    <col min="263" max="506" width="9" style="12"/>
    <col min="507" max="507" width="42.625" style="12" customWidth="1"/>
    <col min="508" max="508" width="14" style="12" customWidth="1"/>
    <col min="509" max="509" width="9.25" style="12" bestFit="1" customWidth="1"/>
    <col min="510" max="510" width="11.25" style="12" customWidth="1"/>
    <col min="511" max="517" width="12.625" style="12" customWidth="1"/>
    <col min="518" max="518" width="10.5" style="12" customWidth="1"/>
    <col min="519" max="762" width="9" style="12"/>
    <col min="763" max="763" width="42.625" style="12" customWidth="1"/>
    <col min="764" max="764" width="14" style="12" customWidth="1"/>
    <col min="765" max="765" width="9.25" style="12" bestFit="1" customWidth="1"/>
    <col min="766" max="766" width="11.25" style="12" customWidth="1"/>
    <col min="767" max="773" width="12.625" style="12" customWidth="1"/>
    <col min="774" max="774" width="10.5" style="12" customWidth="1"/>
    <col min="775" max="1018" width="9" style="12"/>
    <col min="1019" max="1019" width="42.625" style="12" customWidth="1"/>
    <col min="1020" max="1020" width="14" style="12" customWidth="1"/>
    <col min="1021" max="1021" width="9.25" style="12" bestFit="1" customWidth="1"/>
    <col min="1022" max="1022" width="11.25" style="12" customWidth="1"/>
    <col min="1023" max="1029" width="12.625" style="12" customWidth="1"/>
    <col min="1030" max="1030" width="10.5" style="12" customWidth="1"/>
    <col min="1031" max="1274" width="9" style="12"/>
    <col min="1275" max="1275" width="42.625" style="12" customWidth="1"/>
    <col min="1276" max="1276" width="14" style="12" customWidth="1"/>
    <col min="1277" max="1277" width="9.25" style="12" bestFit="1" customWidth="1"/>
    <col min="1278" max="1278" width="11.25" style="12" customWidth="1"/>
    <col min="1279" max="1285" width="12.625" style="12" customWidth="1"/>
    <col min="1286" max="1286" width="10.5" style="12" customWidth="1"/>
    <col min="1287" max="1530" width="9" style="12"/>
    <col min="1531" max="1531" width="42.625" style="12" customWidth="1"/>
    <col min="1532" max="1532" width="14" style="12" customWidth="1"/>
    <col min="1533" max="1533" width="9.25" style="12" bestFit="1" customWidth="1"/>
    <col min="1534" max="1534" width="11.25" style="12" customWidth="1"/>
    <col min="1535" max="1541" width="12.625" style="12" customWidth="1"/>
    <col min="1542" max="1542" width="10.5" style="12" customWidth="1"/>
    <col min="1543" max="1786" width="9" style="12"/>
    <col min="1787" max="1787" width="42.625" style="12" customWidth="1"/>
    <col min="1788" max="1788" width="14" style="12" customWidth="1"/>
    <col min="1789" max="1789" width="9.25" style="12" bestFit="1" customWidth="1"/>
    <col min="1790" max="1790" width="11.25" style="12" customWidth="1"/>
    <col min="1791" max="1797" width="12.625" style="12" customWidth="1"/>
    <col min="1798" max="1798" width="10.5" style="12" customWidth="1"/>
    <col min="1799" max="2042" width="9" style="12"/>
    <col min="2043" max="2043" width="42.625" style="12" customWidth="1"/>
    <col min="2044" max="2044" width="14" style="12" customWidth="1"/>
    <col min="2045" max="2045" width="9.25" style="12" bestFit="1" customWidth="1"/>
    <col min="2046" max="2046" width="11.25" style="12" customWidth="1"/>
    <col min="2047" max="2053" width="12.625" style="12" customWidth="1"/>
    <col min="2054" max="2054" width="10.5" style="12" customWidth="1"/>
    <col min="2055" max="2298" width="9" style="12"/>
    <col min="2299" max="2299" width="42.625" style="12" customWidth="1"/>
    <col min="2300" max="2300" width="14" style="12" customWidth="1"/>
    <col min="2301" max="2301" width="9.25" style="12" bestFit="1" customWidth="1"/>
    <col min="2302" max="2302" width="11.25" style="12" customWidth="1"/>
    <col min="2303" max="2309" width="12.625" style="12" customWidth="1"/>
    <col min="2310" max="2310" width="10.5" style="12" customWidth="1"/>
    <col min="2311" max="2554" width="9" style="12"/>
    <col min="2555" max="2555" width="42.625" style="12" customWidth="1"/>
    <col min="2556" max="2556" width="14" style="12" customWidth="1"/>
    <col min="2557" max="2557" width="9.25" style="12" bestFit="1" customWidth="1"/>
    <col min="2558" max="2558" width="11.25" style="12" customWidth="1"/>
    <col min="2559" max="2565" width="12.625" style="12" customWidth="1"/>
    <col min="2566" max="2566" width="10.5" style="12" customWidth="1"/>
    <col min="2567" max="2810" width="9" style="12"/>
    <col min="2811" max="2811" width="42.625" style="12" customWidth="1"/>
    <col min="2812" max="2812" width="14" style="12" customWidth="1"/>
    <col min="2813" max="2813" width="9.25" style="12" bestFit="1" customWidth="1"/>
    <col min="2814" max="2814" width="11.25" style="12" customWidth="1"/>
    <col min="2815" max="2821" width="12.625" style="12" customWidth="1"/>
    <col min="2822" max="2822" width="10.5" style="12" customWidth="1"/>
    <col min="2823" max="3066" width="9" style="12"/>
    <col min="3067" max="3067" width="42.625" style="12" customWidth="1"/>
    <col min="3068" max="3068" width="14" style="12" customWidth="1"/>
    <col min="3069" max="3069" width="9.25" style="12" bestFit="1" customWidth="1"/>
    <col min="3070" max="3070" width="11.25" style="12" customWidth="1"/>
    <col min="3071" max="3077" width="12.625" style="12" customWidth="1"/>
    <col min="3078" max="3078" width="10.5" style="12" customWidth="1"/>
    <col min="3079" max="3322" width="9" style="12"/>
    <col min="3323" max="3323" width="42.625" style="12" customWidth="1"/>
    <col min="3324" max="3324" width="14" style="12" customWidth="1"/>
    <col min="3325" max="3325" width="9.25" style="12" bestFit="1" customWidth="1"/>
    <col min="3326" max="3326" width="11.25" style="12" customWidth="1"/>
    <col min="3327" max="3333" width="12.625" style="12" customWidth="1"/>
    <col min="3334" max="3334" width="10.5" style="12" customWidth="1"/>
    <col min="3335" max="3578" width="9" style="12"/>
    <col min="3579" max="3579" width="42.625" style="12" customWidth="1"/>
    <col min="3580" max="3580" width="14" style="12" customWidth="1"/>
    <col min="3581" max="3581" width="9.25" style="12" bestFit="1" customWidth="1"/>
    <col min="3582" max="3582" width="11.25" style="12" customWidth="1"/>
    <col min="3583" max="3589" width="12.625" style="12" customWidth="1"/>
    <col min="3590" max="3590" width="10.5" style="12" customWidth="1"/>
    <col min="3591" max="3834" width="9" style="12"/>
    <col min="3835" max="3835" width="42.625" style="12" customWidth="1"/>
    <col min="3836" max="3836" width="14" style="12" customWidth="1"/>
    <col min="3837" max="3837" width="9.25" style="12" bestFit="1" customWidth="1"/>
    <col min="3838" max="3838" width="11.25" style="12" customWidth="1"/>
    <col min="3839" max="3845" width="12.625" style="12" customWidth="1"/>
    <col min="3846" max="3846" width="10.5" style="12" customWidth="1"/>
    <col min="3847" max="4090" width="9" style="12"/>
    <col min="4091" max="4091" width="42.625" style="12" customWidth="1"/>
    <col min="4092" max="4092" width="14" style="12" customWidth="1"/>
    <col min="4093" max="4093" width="9.25" style="12" bestFit="1" customWidth="1"/>
    <col min="4094" max="4094" width="11.25" style="12" customWidth="1"/>
    <col min="4095" max="4101" width="12.625" style="12" customWidth="1"/>
    <col min="4102" max="4102" width="10.5" style="12" customWidth="1"/>
    <col min="4103" max="4346" width="9" style="12"/>
    <col min="4347" max="4347" width="42.625" style="12" customWidth="1"/>
    <col min="4348" max="4348" width="14" style="12" customWidth="1"/>
    <col min="4349" max="4349" width="9.25" style="12" bestFit="1" customWidth="1"/>
    <col min="4350" max="4350" width="11.25" style="12" customWidth="1"/>
    <col min="4351" max="4357" width="12.625" style="12" customWidth="1"/>
    <col min="4358" max="4358" width="10.5" style="12" customWidth="1"/>
    <col min="4359" max="4602" width="9" style="12"/>
    <col min="4603" max="4603" width="42.625" style="12" customWidth="1"/>
    <col min="4604" max="4604" width="14" style="12" customWidth="1"/>
    <col min="4605" max="4605" width="9.25" style="12" bestFit="1" customWidth="1"/>
    <col min="4606" max="4606" width="11.25" style="12" customWidth="1"/>
    <col min="4607" max="4613" width="12.625" style="12" customWidth="1"/>
    <col min="4614" max="4614" width="10.5" style="12" customWidth="1"/>
    <col min="4615" max="4858" width="9" style="12"/>
    <col min="4859" max="4859" width="42.625" style="12" customWidth="1"/>
    <col min="4860" max="4860" width="14" style="12" customWidth="1"/>
    <col min="4861" max="4861" width="9.25" style="12" bestFit="1" customWidth="1"/>
    <col min="4862" max="4862" width="11.25" style="12" customWidth="1"/>
    <col min="4863" max="4869" width="12.625" style="12" customWidth="1"/>
    <col min="4870" max="4870" width="10.5" style="12" customWidth="1"/>
    <col min="4871" max="5114" width="9" style="12"/>
    <col min="5115" max="5115" width="42.625" style="12" customWidth="1"/>
    <col min="5116" max="5116" width="14" style="12" customWidth="1"/>
    <col min="5117" max="5117" width="9.25" style="12" bestFit="1" customWidth="1"/>
    <col min="5118" max="5118" width="11.25" style="12" customWidth="1"/>
    <col min="5119" max="5125" width="12.625" style="12" customWidth="1"/>
    <col min="5126" max="5126" width="10.5" style="12" customWidth="1"/>
    <col min="5127" max="5370" width="9" style="12"/>
    <col min="5371" max="5371" width="42.625" style="12" customWidth="1"/>
    <col min="5372" max="5372" width="14" style="12" customWidth="1"/>
    <col min="5373" max="5373" width="9.25" style="12" bestFit="1" customWidth="1"/>
    <col min="5374" max="5374" width="11.25" style="12" customWidth="1"/>
    <col min="5375" max="5381" width="12.625" style="12" customWidth="1"/>
    <col min="5382" max="5382" width="10.5" style="12" customWidth="1"/>
    <col min="5383" max="5626" width="9" style="12"/>
    <col min="5627" max="5627" width="42.625" style="12" customWidth="1"/>
    <col min="5628" max="5628" width="14" style="12" customWidth="1"/>
    <col min="5629" max="5629" width="9.25" style="12" bestFit="1" customWidth="1"/>
    <col min="5630" max="5630" width="11.25" style="12" customWidth="1"/>
    <col min="5631" max="5637" width="12.625" style="12" customWidth="1"/>
    <col min="5638" max="5638" width="10.5" style="12" customWidth="1"/>
    <col min="5639" max="5882" width="9" style="12"/>
    <col min="5883" max="5883" width="42.625" style="12" customWidth="1"/>
    <col min="5884" max="5884" width="14" style="12" customWidth="1"/>
    <col min="5885" max="5885" width="9.25" style="12" bestFit="1" customWidth="1"/>
    <col min="5886" max="5886" width="11.25" style="12" customWidth="1"/>
    <col min="5887" max="5893" width="12.625" style="12" customWidth="1"/>
    <col min="5894" max="5894" width="10.5" style="12" customWidth="1"/>
    <col min="5895" max="6138" width="9" style="12"/>
    <col min="6139" max="6139" width="42.625" style="12" customWidth="1"/>
    <col min="6140" max="6140" width="14" style="12" customWidth="1"/>
    <col min="6141" max="6141" width="9.25" style="12" bestFit="1" customWidth="1"/>
    <col min="6142" max="6142" width="11.25" style="12" customWidth="1"/>
    <col min="6143" max="6149" width="12.625" style="12" customWidth="1"/>
    <col min="6150" max="6150" width="10.5" style="12" customWidth="1"/>
    <col min="6151" max="6394" width="9" style="12"/>
    <col min="6395" max="6395" width="42.625" style="12" customWidth="1"/>
    <col min="6396" max="6396" width="14" style="12" customWidth="1"/>
    <col min="6397" max="6397" width="9.25" style="12" bestFit="1" customWidth="1"/>
    <col min="6398" max="6398" width="11.25" style="12" customWidth="1"/>
    <col min="6399" max="6405" width="12.625" style="12" customWidth="1"/>
    <col min="6406" max="6406" width="10.5" style="12" customWidth="1"/>
    <col min="6407" max="6650" width="9" style="12"/>
    <col min="6651" max="6651" width="42.625" style="12" customWidth="1"/>
    <col min="6652" max="6652" width="14" style="12" customWidth="1"/>
    <col min="6653" max="6653" width="9.25" style="12" bestFit="1" customWidth="1"/>
    <col min="6654" max="6654" width="11.25" style="12" customWidth="1"/>
    <col min="6655" max="6661" width="12.625" style="12" customWidth="1"/>
    <col min="6662" max="6662" width="10.5" style="12" customWidth="1"/>
    <col min="6663" max="6906" width="9" style="12"/>
    <col min="6907" max="6907" width="42.625" style="12" customWidth="1"/>
    <col min="6908" max="6908" width="14" style="12" customWidth="1"/>
    <col min="6909" max="6909" width="9.25" style="12" bestFit="1" customWidth="1"/>
    <col min="6910" max="6910" width="11.25" style="12" customWidth="1"/>
    <col min="6911" max="6917" width="12.625" style="12" customWidth="1"/>
    <col min="6918" max="6918" width="10.5" style="12" customWidth="1"/>
    <col min="6919" max="7162" width="9" style="12"/>
    <col min="7163" max="7163" width="42.625" style="12" customWidth="1"/>
    <col min="7164" max="7164" width="14" style="12" customWidth="1"/>
    <col min="7165" max="7165" width="9.25" style="12" bestFit="1" customWidth="1"/>
    <col min="7166" max="7166" width="11.25" style="12" customWidth="1"/>
    <col min="7167" max="7173" width="12.625" style="12" customWidth="1"/>
    <col min="7174" max="7174" width="10.5" style="12" customWidth="1"/>
    <col min="7175" max="7418" width="9" style="12"/>
    <col min="7419" max="7419" width="42.625" style="12" customWidth="1"/>
    <col min="7420" max="7420" width="14" style="12" customWidth="1"/>
    <col min="7421" max="7421" width="9.25" style="12" bestFit="1" customWidth="1"/>
    <col min="7422" max="7422" width="11.25" style="12" customWidth="1"/>
    <col min="7423" max="7429" width="12.625" style="12" customWidth="1"/>
    <col min="7430" max="7430" width="10.5" style="12" customWidth="1"/>
    <col min="7431" max="7674" width="9" style="12"/>
    <col min="7675" max="7675" width="42.625" style="12" customWidth="1"/>
    <col min="7676" max="7676" width="14" style="12" customWidth="1"/>
    <col min="7677" max="7677" width="9.25" style="12" bestFit="1" customWidth="1"/>
    <col min="7678" max="7678" width="11.25" style="12" customWidth="1"/>
    <col min="7679" max="7685" width="12.625" style="12" customWidth="1"/>
    <col min="7686" max="7686" width="10.5" style="12" customWidth="1"/>
    <col min="7687" max="7930" width="9" style="12"/>
    <col min="7931" max="7931" width="42.625" style="12" customWidth="1"/>
    <col min="7932" max="7932" width="14" style="12" customWidth="1"/>
    <col min="7933" max="7933" width="9.25" style="12" bestFit="1" customWidth="1"/>
    <col min="7934" max="7934" width="11.25" style="12" customWidth="1"/>
    <col min="7935" max="7941" width="12.625" style="12" customWidth="1"/>
    <col min="7942" max="7942" width="10.5" style="12" customWidth="1"/>
    <col min="7943" max="8186" width="9" style="12"/>
    <col min="8187" max="8187" width="42.625" style="12" customWidth="1"/>
    <col min="8188" max="8188" width="14" style="12" customWidth="1"/>
    <col min="8189" max="8189" width="9.25" style="12" bestFit="1" customWidth="1"/>
    <col min="8190" max="8190" width="11.25" style="12" customWidth="1"/>
    <col min="8191" max="8197" width="12.625" style="12" customWidth="1"/>
    <col min="8198" max="8198" width="10.5" style="12" customWidth="1"/>
    <col min="8199" max="8442" width="9" style="12"/>
    <col min="8443" max="8443" width="42.625" style="12" customWidth="1"/>
    <col min="8444" max="8444" width="14" style="12" customWidth="1"/>
    <col min="8445" max="8445" width="9.25" style="12" bestFit="1" customWidth="1"/>
    <col min="8446" max="8446" width="11.25" style="12" customWidth="1"/>
    <col min="8447" max="8453" width="12.625" style="12" customWidth="1"/>
    <col min="8454" max="8454" width="10.5" style="12" customWidth="1"/>
    <col min="8455" max="8698" width="9" style="12"/>
    <col min="8699" max="8699" width="42.625" style="12" customWidth="1"/>
    <col min="8700" max="8700" width="14" style="12" customWidth="1"/>
    <col min="8701" max="8701" width="9.25" style="12" bestFit="1" customWidth="1"/>
    <col min="8702" max="8702" width="11.25" style="12" customWidth="1"/>
    <col min="8703" max="8709" width="12.625" style="12" customWidth="1"/>
    <col min="8710" max="8710" width="10.5" style="12" customWidth="1"/>
    <col min="8711" max="8954" width="9" style="12"/>
    <col min="8955" max="8955" width="42.625" style="12" customWidth="1"/>
    <col min="8956" max="8956" width="14" style="12" customWidth="1"/>
    <col min="8957" max="8957" width="9.25" style="12" bestFit="1" customWidth="1"/>
    <col min="8958" max="8958" width="11.25" style="12" customWidth="1"/>
    <col min="8959" max="8965" width="12.625" style="12" customWidth="1"/>
    <col min="8966" max="8966" width="10.5" style="12" customWidth="1"/>
    <col min="8967" max="9210" width="9" style="12"/>
    <col min="9211" max="9211" width="42.625" style="12" customWidth="1"/>
    <col min="9212" max="9212" width="14" style="12" customWidth="1"/>
    <col min="9213" max="9213" width="9.25" style="12" bestFit="1" customWidth="1"/>
    <col min="9214" max="9214" width="11.25" style="12" customWidth="1"/>
    <col min="9215" max="9221" width="12.625" style="12" customWidth="1"/>
    <col min="9222" max="9222" width="10.5" style="12" customWidth="1"/>
    <col min="9223" max="9466" width="9" style="12"/>
    <col min="9467" max="9467" width="42.625" style="12" customWidth="1"/>
    <col min="9468" max="9468" width="14" style="12" customWidth="1"/>
    <col min="9469" max="9469" width="9.25" style="12" bestFit="1" customWidth="1"/>
    <col min="9470" max="9470" width="11.25" style="12" customWidth="1"/>
    <col min="9471" max="9477" width="12.625" style="12" customWidth="1"/>
    <col min="9478" max="9478" width="10.5" style="12" customWidth="1"/>
    <col min="9479" max="9722" width="9" style="12"/>
    <col min="9723" max="9723" width="42.625" style="12" customWidth="1"/>
    <col min="9724" max="9724" width="14" style="12" customWidth="1"/>
    <col min="9725" max="9725" width="9.25" style="12" bestFit="1" customWidth="1"/>
    <col min="9726" max="9726" width="11.25" style="12" customWidth="1"/>
    <col min="9727" max="9733" width="12.625" style="12" customWidth="1"/>
    <col min="9734" max="9734" width="10.5" style="12" customWidth="1"/>
    <col min="9735" max="9978" width="9" style="12"/>
    <col min="9979" max="9979" width="42.625" style="12" customWidth="1"/>
    <col min="9980" max="9980" width="14" style="12" customWidth="1"/>
    <col min="9981" max="9981" width="9.25" style="12" bestFit="1" customWidth="1"/>
    <col min="9982" max="9982" width="11.25" style="12" customWidth="1"/>
    <col min="9983" max="9989" width="12.625" style="12" customWidth="1"/>
    <col min="9990" max="9990" width="10.5" style="12" customWidth="1"/>
    <col min="9991" max="10234" width="9" style="12"/>
    <col min="10235" max="10235" width="42.625" style="12" customWidth="1"/>
    <col min="10236" max="10236" width="14" style="12" customWidth="1"/>
    <col min="10237" max="10237" width="9.25" style="12" bestFit="1" customWidth="1"/>
    <col min="10238" max="10238" width="11.25" style="12" customWidth="1"/>
    <col min="10239" max="10245" width="12.625" style="12" customWidth="1"/>
    <col min="10246" max="10246" width="10.5" style="12" customWidth="1"/>
    <col min="10247" max="10490" width="9" style="12"/>
    <col min="10491" max="10491" width="42.625" style="12" customWidth="1"/>
    <col min="10492" max="10492" width="14" style="12" customWidth="1"/>
    <col min="10493" max="10493" width="9.25" style="12" bestFit="1" customWidth="1"/>
    <col min="10494" max="10494" width="11.25" style="12" customWidth="1"/>
    <col min="10495" max="10501" width="12.625" style="12" customWidth="1"/>
    <col min="10502" max="10502" width="10.5" style="12" customWidth="1"/>
    <col min="10503" max="10746" width="9" style="12"/>
    <col min="10747" max="10747" width="42.625" style="12" customWidth="1"/>
    <col min="10748" max="10748" width="14" style="12" customWidth="1"/>
    <col min="10749" max="10749" width="9.25" style="12" bestFit="1" customWidth="1"/>
    <col min="10750" max="10750" width="11.25" style="12" customWidth="1"/>
    <col min="10751" max="10757" width="12.625" style="12" customWidth="1"/>
    <col min="10758" max="10758" width="10.5" style="12" customWidth="1"/>
    <col min="10759" max="11002" width="9" style="12"/>
    <col min="11003" max="11003" width="42.625" style="12" customWidth="1"/>
    <col min="11004" max="11004" width="14" style="12" customWidth="1"/>
    <col min="11005" max="11005" width="9.25" style="12" bestFit="1" customWidth="1"/>
    <col min="11006" max="11006" width="11.25" style="12" customWidth="1"/>
    <col min="11007" max="11013" width="12.625" style="12" customWidth="1"/>
    <col min="11014" max="11014" width="10.5" style="12" customWidth="1"/>
    <col min="11015" max="11258" width="9" style="12"/>
    <col min="11259" max="11259" width="42.625" style="12" customWidth="1"/>
    <col min="11260" max="11260" width="14" style="12" customWidth="1"/>
    <col min="11261" max="11261" width="9.25" style="12" bestFit="1" customWidth="1"/>
    <col min="11262" max="11262" width="11.25" style="12" customWidth="1"/>
    <col min="11263" max="11269" width="12.625" style="12" customWidth="1"/>
    <col min="11270" max="11270" width="10.5" style="12" customWidth="1"/>
    <col min="11271" max="11514" width="9" style="12"/>
    <col min="11515" max="11515" width="42.625" style="12" customWidth="1"/>
    <col min="11516" max="11516" width="14" style="12" customWidth="1"/>
    <col min="11517" max="11517" width="9.25" style="12" bestFit="1" customWidth="1"/>
    <col min="11518" max="11518" width="11.25" style="12" customWidth="1"/>
    <col min="11519" max="11525" width="12.625" style="12" customWidth="1"/>
    <col min="11526" max="11526" width="10.5" style="12" customWidth="1"/>
    <col min="11527" max="11770" width="9" style="12"/>
    <col min="11771" max="11771" width="42.625" style="12" customWidth="1"/>
    <col min="11772" max="11772" width="14" style="12" customWidth="1"/>
    <col min="11773" max="11773" width="9.25" style="12" bestFit="1" customWidth="1"/>
    <col min="11774" max="11774" width="11.25" style="12" customWidth="1"/>
    <col min="11775" max="11781" width="12.625" style="12" customWidth="1"/>
    <col min="11782" max="11782" width="10.5" style="12" customWidth="1"/>
    <col min="11783" max="12026" width="9" style="12"/>
    <col min="12027" max="12027" width="42.625" style="12" customWidth="1"/>
    <col min="12028" max="12028" width="14" style="12" customWidth="1"/>
    <col min="12029" max="12029" width="9.25" style="12" bestFit="1" customWidth="1"/>
    <col min="12030" max="12030" width="11.25" style="12" customWidth="1"/>
    <col min="12031" max="12037" width="12.625" style="12" customWidth="1"/>
    <col min="12038" max="12038" width="10.5" style="12" customWidth="1"/>
    <col min="12039" max="12282" width="9" style="12"/>
    <col min="12283" max="12283" width="42.625" style="12" customWidth="1"/>
    <col min="12284" max="12284" width="14" style="12" customWidth="1"/>
    <col min="12285" max="12285" width="9.25" style="12" bestFit="1" customWidth="1"/>
    <col min="12286" max="12286" width="11.25" style="12" customWidth="1"/>
    <col min="12287" max="12293" width="12.625" style="12" customWidth="1"/>
    <col min="12294" max="12294" width="10.5" style="12" customWidth="1"/>
    <col min="12295" max="12538" width="9" style="12"/>
    <col min="12539" max="12539" width="42.625" style="12" customWidth="1"/>
    <col min="12540" max="12540" width="14" style="12" customWidth="1"/>
    <col min="12541" max="12541" width="9.25" style="12" bestFit="1" customWidth="1"/>
    <col min="12542" max="12542" width="11.25" style="12" customWidth="1"/>
    <col min="12543" max="12549" width="12.625" style="12" customWidth="1"/>
    <col min="12550" max="12550" width="10.5" style="12" customWidth="1"/>
    <col min="12551" max="12794" width="9" style="12"/>
    <col min="12795" max="12795" width="42.625" style="12" customWidth="1"/>
    <col min="12796" max="12796" width="14" style="12" customWidth="1"/>
    <col min="12797" max="12797" width="9.25" style="12" bestFit="1" customWidth="1"/>
    <col min="12798" max="12798" width="11.25" style="12" customWidth="1"/>
    <col min="12799" max="12805" width="12.625" style="12" customWidth="1"/>
    <col min="12806" max="12806" width="10.5" style="12" customWidth="1"/>
    <col min="12807" max="13050" width="9" style="12"/>
    <col min="13051" max="13051" width="42.625" style="12" customWidth="1"/>
    <col min="13052" max="13052" width="14" style="12" customWidth="1"/>
    <col min="13053" max="13053" width="9.25" style="12" bestFit="1" customWidth="1"/>
    <col min="13054" max="13054" width="11.25" style="12" customWidth="1"/>
    <col min="13055" max="13061" width="12.625" style="12" customWidth="1"/>
    <col min="13062" max="13062" width="10.5" style="12" customWidth="1"/>
    <col min="13063" max="13306" width="9" style="12"/>
    <col min="13307" max="13307" width="42.625" style="12" customWidth="1"/>
    <col min="13308" max="13308" width="14" style="12" customWidth="1"/>
    <col min="13309" max="13309" width="9.25" style="12" bestFit="1" customWidth="1"/>
    <col min="13310" max="13310" width="11.25" style="12" customWidth="1"/>
    <col min="13311" max="13317" width="12.625" style="12" customWidth="1"/>
    <col min="13318" max="13318" width="10.5" style="12" customWidth="1"/>
    <col min="13319" max="13562" width="9" style="12"/>
    <col min="13563" max="13563" width="42.625" style="12" customWidth="1"/>
    <col min="13564" max="13564" width="14" style="12" customWidth="1"/>
    <col min="13565" max="13565" width="9.25" style="12" bestFit="1" customWidth="1"/>
    <col min="13566" max="13566" width="11.25" style="12" customWidth="1"/>
    <col min="13567" max="13573" width="12.625" style="12" customWidth="1"/>
    <col min="13574" max="13574" width="10.5" style="12" customWidth="1"/>
    <col min="13575" max="13818" width="9" style="12"/>
    <col min="13819" max="13819" width="42.625" style="12" customWidth="1"/>
    <col min="13820" max="13820" width="14" style="12" customWidth="1"/>
    <col min="13821" max="13821" width="9.25" style="12" bestFit="1" customWidth="1"/>
    <col min="13822" max="13822" width="11.25" style="12" customWidth="1"/>
    <col min="13823" max="13829" width="12.625" style="12" customWidth="1"/>
    <col min="13830" max="13830" width="10.5" style="12" customWidth="1"/>
    <col min="13831" max="14074" width="9" style="12"/>
    <col min="14075" max="14075" width="42.625" style="12" customWidth="1"/>
    <col min="14076" max="14076" width="14" style="12" customWidth="1"/>
    <col min="14077" max="14077" width="9.25" style="12" bestFit="1" customWidth="1"/>
    <col min="14078" max="14078" width="11.25" style="12" customWidth="1"/>
    <col min="14079" max="14085" width="12.625" style="12" customWidth="1"/>
    <col min="14086" max="14086" width="10.5" style="12" customWidth="1"/>
    <col min="14087" max="14330" width="9" style="12"/>
    <col min="14331" max="14331" width="42.625" style="12" customWidth="1"/>
    <col min="14332" max="14332" width="14" style="12" customWidth="1"/>
    <col min="14333" max="14333" width="9.25" style="12" bestFit="1" customWidth="1"/>
    <col min="14334" max="14334" width="11.25" style="12" customWidth="1"/>
    <col min="14335" max="14341" width="12.625" style="12" customWidth="1"/>
    <col min="14342" max="14342" width="10.5" style="12" customWidth="1"/>
    <col min="14343" max="14586" width="9" style="12"/>
    <col min="14587" max="14587" width="42.625" style="12" customWidth="1"/>
    <col min="14588" max="14588" width="14" style="12" customWidth="1"/>
    <col min="14589" max="14589" width="9.25" style="12" bestFit="1" customWidth="1"/>
    <col min="14590" max="14590" width="11.25" style="12" customWidth="1"/>
    <col min="14591" max="14597" width="12.625" style="12" customWidth="1"/>
    <col min="14598" max="14598" width="10.5" style="12" customWidth="1"/>
    <col min="14599" max="14842" width="9" style="12"/>
    <col min="14843" max="14843" width="42.625" style="12" customWidth="1"/>
    <col min="14844" max="14844" width="14" style="12" customWidth="1"/>
    <col min="14845" max="14845" width="9.25" style="12" bestFit="1" customWidth="1"/>
    <col min="14846" max="14846" width="11.25" style="12" customWidth="1"/>
    <col min="14847" max="14853" width="12.625" style="12" customWidth="1"/>
    <col min="14854" max="14854" width="10.5" style="12" customWidth="1"/>
    <col min="14855" max="15098" width="9" style="12"/>
    <col min="15099" max="15099" width="42.625" style="12" customWidth="1"/>
    <col min="15100" max="15100" width="14" style="12" customWidth="1"/>
    <col min="15101" max="15101" width="9.25" style="12" bestFit="1" customWidth="1"/>
    <col min="15102" max="15102" width="11.25" style="12" customWidth="1"/>
    <col min="15103" max="15109" width="12.625" style="12" customWidth="1"/>
    <col min="15110" max="15110" width="10.5" style="12" customWidth="1"/>
    <col min="15111" max="15354" width="9" style="12"/>
    <col min="15355" max="15355" width="42.625" style="12" customWidth="1"/>
    <col min="15356" max="15356" width="14" style="12" customWidth="1"/>
    <col min="15357" max="15357" width="9.25" style="12" bestFit="1" customWidth="1"/>
    <col min="15358" max="15358" width="11.25" style="12" customWidth="1"/>
    <col min="15359" max="15365" width="12.625" style="12" customWidth="1"/>
    <col min="15366" max="15366" width="10.5" style="12" customWidth="1"/>
    <col min="15367" max="15610" width="9" style="12"/>
    <col min="15611" max="15611" width="42.625" style="12" customWidth="1"/>
    <col min="15612" max="15612" width="14" style="12" customWidth="1"/>
    <col min="15613" max="15613" width="9.25" style="12" bestFit="1" customWidth="1"/>
    <col min="15614" max="15614" width="11.25" style="12" customWidth="1"/>
    <col min="15615" max="15621" width="12.625" style="12" customWidth="1"/>
    <col min="15622" max="15622" width="10.5" style="12" customWidth="1"/>
    <col min="15623" max="15866" width="9" style="12"/>
    <col min="15867" max="15867" width="42.625" style="12" customWidth="1"/>
    <col min="15868" max="15868" width="14" style="12" customWidth="1"/>
    <col min="15869" max="15869" width="9.25" style="12" bestFit="1" customWidth="1"/>
    <col min="15870" max="15870" width="11.25" style="12" customWidth="1"/>
    <col min="15871" max="15877" width="12.625" style="12" customWidth="1"/>
    <col min="15878" max="15878" width="10.5" style="12" customWidth="1"/>
    <col min="15879" max="16122" width="9" style="12"/>
    <col min="16123" max="16123" width="42.625" style="12" customWidth="1"/>
    <col min="16124" max="16124" width="14" style="12" customWidth="1"/>
    <col min="16125" max="16125" width="9.25" style="12" bestFit="1" customWidth="1"/>
    <col min="16126" max="16126" width="11.25" style="12" customWidth="1"/>
    <col min="16127" max="16133" width="12.625" style="12" customWidth="1"/>
    <col min="16134" max="16134" width="10.5" style="12" customWidth="1"/>
    <col min="16135" max="16384" width="9" style="12"/>
  </cols>
  <sheetData>
    <row r="1" spans="2:8" s="17" customFormat="1" ht="18" customHeight="1">
      <c r="B1" s="130" t="s">
        <v>110</v>
      </c>
      <c r="C1" s="131"/>
      <c r="D1" s="131"/>
      <c r="E1" s="131"/>
      <c r="F1" s="131"/>
      <c r="G1" s="131"/>
      <c r="H1" s="131"/>
    </row>
    <row r="2" spans="2:8" s="17" customFormat="1" ht="18" customHeight="1" thickBot="1">
      <c r="B2" s="132"/>
      <c r="C2" s="133"/>
      <c r="D2" s="133"/>
      <c r="E2" s="133"/>
      <c r="F2" s="133"/>
      <c r="G2" s="133"/>
      <c r="H2" s="133"/>
    </row>
    <row r="3" spans="2:8" s="17" customFormat="1" ht="13.5" thickBot="1">
      <c r="B3" s="18"/>
      <c r="C3" s="18"/>
      <c r="D3" s="107"/>
      <c r="E3" s="108"/>
      <c r="F3" s="21"/>
      <c r="G3" s="18"/>
      <c r="H3" s="18"/>
    </row>
    <row r="4" spans="2:8" s="17" customFormat="1">
      <c r="B4" s="22"/>
      <c r="C4" s="23"/>
      <c r="F4" s="24"/>
      <c r="G4" s="25"/>
      <c r="H4" s="25"/>
    </row>
    <row r="5" spans="2:8" s="17" customFormat="1">
      <c r="B5" s="88"/>
      <c r="C5" s="26" t="s">
        <v>109</v>
      </c>
      <c r="F5" s="27"/>
      <c r="G5" s="28"/>
      <c r="H5" s="18"/>
    </row>
    <row r="6" spans="2:8" s="17" customFormat="1" ht="13.5" thickBot="1">
      <c r="B6" s="89"/>
      <c r="C6" s="29"/>
      <c r="D6" s="32"/>
      <c r="E6" s="32"/>
      <c r="F6" s="30"/>
      <c r="G6" s="31"/>
      <c r="H6" s="31"/>
    </row>
    <row r="7" spans="2:8" s="17" customFormat="1" ht="13.5" thickBot="1">
      <c r="B7" s="26"/>
      <c r="C7" s="26"/>
      <c r="D7" s="19"/>
      <c r="E7" s="20"/>
      <c r="F7" s="27"/>
      <c r="G7" s="18"/>
      <c r="H7" s="18"/>
    </row>
    <row r="8" spans="2:8" s="17" customFormat="1" ht="13.5" thickBot="1">
      <c r="B8" s="126" t="s">
        <v>22</v>
      </c>
      <c r="C8" s="127"/>
      <c r="D8" s="127"/>
      <c r="E8" s="127"/>
      <c r="F8" s="127"/>
      <c r="G8" s="127"/>
      <c r="H8" s="127"/>
    </row>
    <row r="9" spans="2:8" ht="13.5" thickBot="1"/>
    <row r="10" spans="2:8" ht="13.5" thickBot="1">
      <c r="B10" s="3" t="s">
        <v>1</v>
      </c>
      <c r="C10" s="4" t="s">
        <v>4</v>
      </c>
      <c r="D10" s="4" t="s">
        <v>6</v>
      </c>
      <c r="E10" s="4" t="s">
        <v>15</v>
      </c>
      <c r="F10" s="4">
        <v>1</v>
      </c>
      <c r="G10" s="4">
        <v>2</v>
      </c>
      <c r="H10" s="4">
        <v>3</v>
      </c>
    </row>
    <row r="11" spans="2:8">
      <c r="B11" s="5"/>
      <c r="C11" s="6"/>
      <c r="D11" s="6"/>
      <c r="E11" s="6"/>
      <c r="F11" s="7"/>
      <c r="G11" s="7"/>
      <c r="H11" s="7"/>
    </row>
    <row r="12" spans="2:8" ht="14.25">
      <c r="B12" s="8">
        <v>1</v>
      </c>
      <c r="C12" s="90" t="s">
        <v>108</v>
      </c>
      <c r="D12" s="102">
        <f>'TIPO 1 - 127V_BLOCOS'!J45</f>
        <v>80445.498792960003</v>
      </c>
      <c r="E12" s="10"/>
      <c r="F12" s="103">
        <v>0.4</v>
      </c>
      <c r="G12" s="104">
        <v>0.3</v>
      </c>
      <c r="H12" s="105">
        <v>0.3</v>
      </c>
    </row>
    <row r="13" spans="2:8" ht="14.25">
      <c r="B13" s="8"/>
      <c r="C13" s="91"/>
      <c r="D13" s="9"/>
      <c r="E13" s="10"/>
      <c r="F13" s="11">
        <f>$D$12*F12</f>
        <v>32178.199517184003</v>
      </c>
      <c r="G13" s="11">
        <f t="shared" ref="G13:H13" si="0">$D$12*G12</f>
        <v>24133.649637888</v>
      </c>
      <c r="H13" s="11">
        <f t="shared" si="0"/>
        <v>24133.649637888</v>
      </c>
    </row>
    <row r="14" spans="2:8" ht="15" thickBot="1">
      <c r="D14" s="13"/>
    </row>
    <row r="15" spans="2:8" ht="13.5" thickBot="1">
      <c r="B15" s="128" t="s">
        <v>16</v>
      </c>
      <c r="C15" s="129"/>
      <c r="D15" s="106">
        <f>F15+G15+H15</f>
        <v>80445.498792960003</v>
      </c>
      <c r="E15" s="14"/>
      <c r="F15" s="15">
        <f>F13</f>
        <v>32178.199517184003</v>
      </c>
      <c r="G15" s="15">
        <f>G13</f>
        <v>24133.649637888</v>
      </c>
      <c r="H15" s="15">
        <f>H13</f>
        <v>24133.649637888</v>
      </c>
    </row>
    <row r="16" spans="2:8" ht="14.25">
      <c r="D16" s="13"/>
    </row>
  </sheetData>
  <mergeCells count="3">
    <mergeCell ref="B8:H8"/>
    <mergeCell ref="B15:C15"/>
    <mergeCell ref="B1:H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2022-06-24T11:19:29Z</cp:lastPrinted>
  <dcterms:created xsi:type="dcterms:W3CDTF">2012-10-15T18:57:41Z</dcterms:created>
  <dcterms:modified xsi:type="dcterms:W3CDTF">2022-06-24T14:19:24Z</dcterms:modified>
</cp:coreProperties>
</file>